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ế hoạch ATTP của 2024 (Bản cuối)\"/>
    </mc:Choice>
  </mc:AlternateContent>
  <bookViews>
    <workbookView xWindow="-120" yWindow="-120" windowWidth="20730" windowHeight="11160" firstSheet="1" activeTab="1"/>
  </bookViews>
  <sheets>
    <sheet name="Kangatang" sheetId="4" state="veryHidden" r:id="rId1"/>
    <sheet name="PL giao chỉ tiêu ATTP 2024 (CT)" sheetId="6" r:id="rId2"/>
  </sheets>
  <definedNames>
    <definedName name="_xlnm.Print_Titles" localSheetId="1">'PL giao chỉ tiêu ATTP 2024 (CT)'!$A:$B,'PL giao chỉ tiêu ATTP 2024 (CT)'!$1:$8</definedName>
  </definedNames>
  <calcPr calcId="191029"/>
</workbook>
</file>

<file path=xl/calcChain.xml><?xml version="1.0" encoding="utf-8"?>
<calcChain xmlns="http://schemas.openxmlformats.org/spreadsheetml/2006/main">
  <c r="T18" i="6" l="1"/>
  <c r="DC18" i="6"/>
  <c r="CR12" i="6"/>
  <c r="CR13" i="6"/>
  <c r="BO29" i="6"/>
  <c r="DO29" i="6"/>
  <c r="DO25" i="6"/>
  <c r="CW20" i="6"/>
  <c r="CV20" i="6"/>
  <c r="CU19" i="6"/>
  <c r="CU20" i="6"/>
  <c r="DQ39" i="6"/>
  <c r="DP39" i="6"/>
  <c r="DL39" i="6"/>
  <c r="DK39" i="6"/>
  <c r="DJ39" i="6"/>
  <c r="CV39" i="6"/>
  <c r="CU39" i="6"/>
  <c r="CS39" i="6"/>
  <c r="CR39" i="6"/>
  <c r="CL16" i="6"/>
  <c r="CL15" i="6"/>
  <c r="CL12" i="6"/>
  <c r="CL13" i="6"/>
  <c r="CM12" i="6"/>
  <c r="CJ12" i="6"/>
  <c r="CJ13" i="6"/>
  <c r="CM13" i="6" s="1"/>
  <c r="CL11" i="6"/>
  <c r="CC16" i="6"/>
  <c r="CC15" i="6"/>
  <c r="CC12" i="6"/>
  <c r="CC13" i="6"/>
  <c r="CC11" i="6"/>
  <c r="BT16" i="6"/>
  <c r="BT15" i="6"/>
  <c r="BT12" i="6"/>
  <c r="BT13" i="6"/>
  <c r="BT11" i="6"/>
  <c r="BK16" i="6"/>
  <c r="BK15" i="6"/>
  <c r="BK12" i="6"/>
  <c r="BK13" i="6"/>
  <c r="BK11" i="6"/>
  <c r="BB16" i="6"/>
  <c r="BB15" i="6"/>
  <c r="BB12" i="6"/>
  <c r="BB13" i="6"/>
  <c r="BB11" i="6"/>
  <c r="AT13" i="6"/>
  <c r="AQ13" i="6"/>
  <c r="AS16" i="6"/>
  <c r="AS15" i="6"/>
  <c r="AS12" i="6"/>
  <c r="AS13" i="6"/>
  <c r="AS11" i="6"/>
  <c r="AJ16" i="6"/>
  <c r="AJ15" i="6"/>
  <c r="AJ12" i="6"/>
  <c r="AJ13" i="6"/>
  <c r="AJ11" i="6"/>
  <c r="CS13" i="6"/>
  <c r="AA16" i="6"/>
  <c r="AA15" i="6"/>
  <c r="AA12" i="6"/>
  <c r="AA13" i="6"/>
  <c r="AA11" i="6"/>
  <c r="S13" i="6"/>
  <c r="P13" i="6"/>
  <c r="DR29" i="6"/>
  <c r="DQ29" i="6"/>
  <c r="DN29" i="6"/>
  <c r="DN25" i="6"/>
  <c r="CZ29" i="6"/>
  <c r="DC25" i="6"/>
  <c r="DP19" i="6"/>
  <c r="DP20" i="6"/>
  <c r="CL18" i="6"/>
  <c r="CC18" i="6"/>
  <c r="BT18" i="6"/>
  <c r="BK18" i="6"/>
  <c r="BB18" i="6"/>
  <c r="AS18" i="6"/>
  <c r="AJ18" i="6"/>
  <c r="AA18" i="6"/>
  <c r="DJ19" i="6"/>
  <c r="CL19" i="6"/>
  <c r="CC19" i="6"/>
  <c r="BT19" i="6"/>
  <c r="BK19" i="6"/>
  <c r="AS19" i="6"/>
  <c r="AJ19" i="6"/>
  <c r="BB19" i="6"/>
  <c r="AA19" i="6"/>
  <c r="DO33" i="6"/>
  <c r="DN33" i="6"/>
  <c r="DK20" i="6"/>
  <c r="CT20" i="6"/>
  <c r="CS20" i="6"/>
  <c r="CR20" i="6"/>
  <c r="CL20" i="6"/>
  <c r="CC20" i="6"/>
  <c r="BT20" i="6"/>
  <c r="BK20" i="6"/>
  <c r="BB20" i="6"/>
  <c r="AS20" i="6"/>
  <c r="AJ20" i="6"/>
  <c r="AA20" i="6"/>
  <c r="Y20" i="6"/>
  <c r="S20" i="6"/>
  <c r="P20" i="6"/>
  <c r="J20" i="6"/>
  <c r="I20" i="6"/>
  <c r="G20" i="6"/>
  <c r="DN20" i="6"/>
  <c r="DN19" i="6"/>
  <c r="DN18" i="6"/>
  <c r="DM17" i="6"/>
  <c r="DO18" i="6"/>
  <c r="DO19" i="6"/>
  <c r="DO20" i="6"/>
  <c r="DM18" i="6"/>
  <c r="DM19" i="6"/>
  <c r="DM20" i="6"/>
  <c r="DJ20" i="6"/>
  <c r="DF20" i="6"/>
  <c r="CU12" i="6"/>
  <c r="DJ12" i="6" s="1"/>
  <c r="DP12" i="6" s="1"/>
  <c r="CU13" i="6"/>
  <c r="DJ13" i="6" s="1"/>
  <c r="DP13" i="6" s="1"/>
  <c r="CR15" i="6"/>
  <c r="CU15" i="6" s="1"/>
  <c r="DJ15" i="6" s="1"/>
  <c r="DP15" i="6" s="1"/>
  <c r="CR16" i="6"/>
  <c r="CU16" i="6" s="1"/>
  <c r="DJ16" i="6" s="1"/>
  <c r="DP16" i="6" s="1"/>
  <c r="CR18" i="6"/>
  <c r="CR19" i="6"/>
  <c r="CR11" i="6"/>
  <c r="CU11" i="6" s="1"/>
  <c r="DJ11" i="6" s="1"/>
  <c r="DP11" i="6" s="1"/>
  <c r="X17" i="6"/>
  <c r="R12" i="6"/>
  <c r="R13" i="6"/>
  <c r="R15" i="6"/>
  <c r="R16" i="6"/>
  <c r="R18" i="6"/>
  <c r="R19" i="6"/>
  <c r="R20" i="6"/>
  <c r="R11" i="6"/>
  <c r="O17" i="6"/>
  <c r="R17" i="6" s="1"/>
  <c r="I17" i="6"/>
  <c r="CU18" i="6" l="1"/>
  <c r="DJ18" i="6"/>
  <c r="DQ20" i="6"/>
  <c r="DR20" i="6" s="1"/>
  <c r="DL20" i="6"/>
  <c r="CV13" i="6"/>
  <c r="CT13" i="6"/>
  <c r="DM32" i="6"/>
  <c r="DM28" i="6"/>
  <c r="DR39" i="6"/>
  <c r="CR32" i="6"/>
  <c r="DJ32" i="6" s="1"/>
  <c r="CR28" i="6"/>
  <c r="DJ28" i="6" s="1"/>
  <c r="CR24" i="6"/>
  <c r="DJ24" i="6" s="1"/>
  <c r="CO32" i="6"/>
  <c r="DG32" i="6" s="1"/>
  <c r="DP32" i="6" s="1"/>
  <c r="CO28" i="6"/>
  <c r="DG28" i="6" s="1"/>
  <c r="DP28" i="6" s="1"/>
  <c r="CO24" i="6"/>
  <c r="DG24" i="6" s="1"/>
  <c r="DP24" i="6" s="1"/>
  <c r="DP25" i="6" s="1"/>
  <c r="CW39" i="6"/>
  <c r="CT39" i="6"/>
  <c r="CR33" i="6"/>
  <c r="CS33" i="6" s="1"/>
  <c r="CR34" i="6" s="1"/>
  <c r="CS34" i="6" s="1"/>
  <c r="CS32" i="6"/>
  <c r="CT32" i="6" s="1"/>
  <c r="CR29" i="6"/>
  <c r="CS29" i="6" s="1"/>
  <c r="CR30" i="6" s="1"/>
  <c r="CS30" i="6" s="1"/>
  <c r="CO29" i="6"/>
  <c r="CP29" i="6" s="1"/>
  <c r="CO30" i="6" s="1"/>
  <c r="CP30" i="6" s="1"/>
  <c r="CU28" i="6"/>
  <c r="CS28" i="6"/>
  <c r="CT28" i="6" s="1"/>
  <c r="CP28" i="6"/>
  <c r="CQ28" i="6" s="1"/>
  <c r="CR25" i="6"/>
  <c r="CO25" i="6"/>
  <c r="CU24" i="6"/>
  <c r="CS24" i="6"/>
  <c r="CP24" i="6"/>
  <c r="CN39" i="6"/>
  <c r="CK39" i="6"/>
  <c r="CI36" i="6"/>
  <c r="CF36" i="6"/>
  <c r="CI33" i="6"/>
  <c r="CJ33" i="6" s="1"/>
  <c r="CI34" i="6" s="1"/>
  <c r="CJ34" i="6" s="1"/>
  <c r="CF33" i="6"/>
  <c r="CG33" i="6" s="1"/>
  <c r="CF34" i="6" s="1"/>
  <c r="CG34" i="6" s="1"/>
  <c r="CL32" i="6"/>
  <c r="CJ32" i="6"/>
  <c r="CK32" i="6" s="1"/>
  <c r="CG32" i="6"/>
  <c r="CH32" i="6" s="1"/>
  <c r="CI29" i="6"/>
  <c r="CJ29" i="6" s="1"/>
  <c r="CI30" i="6" s="1"/>
  <c r="CJ30" i="6" s="1"/>
  <c r="CF29" i="6"/>
  <c r="CG29" i="6" s="1"/>
  <c r="CF30" i="6" s="1"/>
  <c r="CG30" i="6" s="1"/>
  <c r="CL28" i="6"/>
  <c r="CJ28" i="6"/>
  <c r="CK28" i="6" s="1"/>
  <c r="CG28" i="6"/>
  <c r="CH28" i="6" s="1"/>
  <c r="CI25" i="6"/>
  <c r="CF25" i="6"/>
  <c r="CL24" i="6"/>
  <c r="CJ24" i="6"/>
  <c r="CG24" i="6"/>
  <c r="CM20" i="6"/>
  <c r="CJ20" i="6"/>
  <c r="CM18" i="6"/>
  <c r="CJ18" i="6"/>
  <c r="CM17" i="6"/>
  <c r="CL17" i="6"/>
  <c r="CJ17" i="6"/>
  <c r="CI17" i="6"/>
  <c r="CM15" i="6"/>
  <c r="CJ15" i="6"/>
  <c r="CM11" i="6"/>
  <c r="CE39" i="6"/>
  <c r="CB39" i="6"/>
  <c r="BZ36" i="6"/>
  <c r="BW36" i="6"/>
  <c r="BZ33" i="6"/>
  <c r="CA33" i="6" s="1"/>
  <c r="BZ34" i="6" s="1"/>
  <c r="CA34" i="6" s="1"/>
  <c r="BW33" i="6"/>
  <c r="BX33" i="6" s="1"/>
  <c r="BW34" i="6" s="1"/>
  <c r="BX34" i="6" s="1"/>
  <c r="CC32" i="6"/>
  <c r="CA32" i="6"/>
  <c r="CB32" i="6" s="1"/>
  <c r="BX32" i="6"/>
  <c r="BY32" i="6" s="1"/>
  <c r="BZ29" i="6"/>
  <c r="CA29" i="6" s="1"/>
  <c r="BZ30" i="6" s="1"/>
  <c r="CA30" i="6" s="1"/>
  <c r="BW29" i="6"/>
  <c r="BX29" i="6" s="1"/>
  <c r="BW30" i="6" s="1"/>
  <c r="BX30" i="6" s="1"/>
  <c r="CC28" i="6"/>
  <c r="CA28" i="6"/>
  <c r="CB28" i="6" s="1"/>
  <c r="BX28" i="6"/>
  <c r="BY28" i="6" s="1"/>
  <c r="BZ25" i="6"/>
  <c r="BW25" i="6"/>
  <c r="CC24" i="6"/>
  <c r="CA24" i="6"/>
  <c r="BX24" i="6"/>
  <c r="CD20" i="6"/>
  <c r="CA20" i="6"/>
  <c r="CD19" i="6"/>
  <c r="CA19" i="6"/>
  <c r="CD18" i="6"/>
  <c r="CA18" i="6"/>
  <c r="CD17" i="6"/>
  <c r="CC17" i="6"/>
  <c r="CA17" i="6"/>
  <c r="BZ17" i="6"/>
  <c r="CD15" i="6"/>
  <c r="CA15" i="6"/>
  <c r="CD12" i="6"/>
  <c r="CA12" i="6"/>
  <c r="BV39" i="6"/>
  <c r="BS39" i="6"/>
  <c r="BQ36" i="6"/>
  <c r="BN36" i="6"/>
  <c r="BQ33" i="6"/>
  <c r="BR33" i="6" s="1"/>
  <c r="BQ34" i="6" s="1"/>
  <c r="BR34" i="6" s="1"/>
  <c r="BN33" i="6"/>
  <c r="BO33" i="6" s="1"/>
  <c r="BN34" i="6" s="1"/>
  <c r="BO34" i="6" s="1"/>
  <c r="BT32" i="6"/>
  <c r="BR32" i="6"/>
  <c r="BS32" i="6" s="1"/>
  <c r="BO32" i="6"/>
  <c r="BP32" i="6" s="1"/>
  <c r="BQ29" i="6"/>
  <c r="BR29" i="6" s="1"/>
  <c r="BQ30" i="6" s="1"/>
  <c r="BR30" i="6" s="1"/>
  <c r="BN29" i="6"/>
  <c r="BN30" i="6" s="1"/>
  <c r="BO30" i="6" s="1"/>
  <c r="BT28" i="6"/>
  <c r="BR28" i="6"/>
  <c r="BS28" i="6" s="1"/>
  <c r="BO28" i="6"/>
  <c r="BP28" i="6" s="1"/>
  <c r="BQ25" i="6"/>
  <c r="BN25" i="6"/>
  <c r="BT24" i="6"/>
  <c r="BR24" i="6"/>
  <c r="BO24" i="6"/>
  <c r="BU20" i="6"/>
  <c r="BR20" i="6"/>
  <c r="BU19" i="6"/>
  <c r="BR19" i="6"/>
  <c r="BU18" i="6"/>
  <c r="BR18" i="6"/>
  <c r="BU17" i="6"/>
  <c r="BT17" i="6"/>
  <c r="BR17" i="6"/>
  <c r="BQ17" i="6"/>
  <c r="BU15" i="6"/>
  <c r="BR15" i="6"/>
  <c r="BU12" i="6"/>
  <c r="BR12" i="6"/>
  <c r="BM39" i="6"/>
  <c r="BJ39" i="6"/>
  <c r="BH36" i="6"/>
  <c r="BE36" i="6"/>
  <c r="BH33" i="6"/>
  <c r="BI33" i="6" s="1"/>
  <c r="BH34" i="6" s="1"/>
  <c r="BI34" i="6" s="1"/>
  <c r="BE33" i="6"/>
  <c r="BF33" i="6" s="1"/>
  <c r="BE34" i="6" s="1"/>
  <c r="BF34" i="6" s="1"/>
  <c r="BK32" i="6"/>
  <c r="BI32" i="6"/>
  <c r="BJ32" i="6" s="1"/>
  <c r="BF32" i="6"/>
  <c r="BG32" i="6" s="1"/>
  <c r="BH29" i="6"/>
  <c r="BI29" i="6" s="1"/>
  <c r="BH30" i="6" s="1"/>
  <c r="BI30" i="6" s="1"/>
  <c r="BE29" i="6"/>
  <c r="BF29" i="6" s="1"/>
  <c r="BE30" i="6" s="1"/>
  <c r="BF30" i="6" s="1"/>
  <c r="BK28" i="6"/>
  <c r="BI28" i="6"/>
  <c r="BJ28" i="6" s="1"/>
  <c r="BF28" i="6"/>
  <c r="BG28" i="6" s="1"/>
  <c r="BH25" i="6"/>
  <c r="BE25" i="6"/>
  <c r="BK24" i="6"/>
  <c r="BI24" i="6"/>
  <c r="BF24" i="6"/>
  <c r="BL20" i="6"/>
  <c r="BI20" i="6"/>
  <c r="BL19" i="6"/>
  <c r="BI19" i="6"/>
  <c r="BL18" i="6"/>
  <c r="BI18" i="6"/>
  <c r="BL17" i="6"/>
  <c r="BK17" i="6"/>
  <c r="BI17" i="6"/>
  <c r="BH17" i="6"/>
  <c r="BL15" i="6"/>
  <c r="BI15" i="6"/>
  <c r="BL12" i="6"/>
  <c r="BI12" i="6"/>
  <c r="BL11" i="6"/>
  <c r="BI11" i="6"/>
  <c r="BD39" i="6"/>
  <c r="BA39" i="6"/>
  <c r="AY36" i="6"/>
  <c r="AV36" i="6"/>
  <c r="AY33" i="6"/>
  <c r="AZ33" i="6" s="1"/>
  <c r="AY34" i="6" s="1"/>
  <c r="AZ34" i="6" s="1"/>
  <c r="AV33" i="6"/>
  <c r="AW33" i="6" s="1"/>
  <c r="AV34" i="6" s="1"/>
  <c r="AW34" i="6" s="1"/>
  <c r="BB32" i="6"/>
  <c r="AZ32" i="6"/>
  <c r="BA32" i="6" s="1"/>
  <c r="AW32" i="6"/>
  <c r="AX32" i="6" s="1"/>
  <c r="AY29" i="6"/>
  <c r="AZ29" i="6" s="1"/>
  <c r="AY30" i="6" s="1"/>
  <c r="AZ30" i="6" s="1"/>
  <c r="AV29" i="6"/>
  <c r="AW29" i="6" s="1"/>
  <c r="AV30" i="6" s="1"/>
  <c r="AW30" i="6" s="1"/>
  <c r="BB28" i="6"/>
  <c r="AZ28" i="6"/>
  <c r="BA28" i="6" s="1"/>
  <c r="AW28" i="6"/>
  <c r="AX28" i="6" s="1"/>
  <c r="AY25" i="6"/>
  <c r="AV25" i="6"/>
  <c r="BB24" i="6"/>
  <c r="AZ24" i="6"/>
  <c r="AW24" i="6"/>
  <c r="BC20" i="6"/>
  <c r="AZ20" i="6"/>
  <c r="BC18" i="6"/>
  <c r="BC17" i="6" s="1"/>
  <c r="AZ18" i="6"/>
  <c r="BB17" i="6"/>
  <c r="AZ17" i="6"/>
  <c r="AY17" i="6"/>
  <c r="BC15" i="6"/>
  <c r="AZ15" i="6"/>
  <c r="BC12" i="6"/>
  <c r="AZ12" i="6"/>
  <c r="BC11" i="6"/>
  <c r="AZ11" i="6"/>
  <c r="AU39" i="6"/>
  <c r="AR39" i="6"/>
  <c r="AP36" i="6"/>
  <c r="AM36" i="6"/>
  <c r="AP33" i="6"/>
  <c r="AQ33" i="6" s="1"/>
  <c r="AP34" i="6" s="1"/>
  <c r="AQ34" i="6" s="1"/>
  <c r="AM33" i="6"/>
  <c r="AN33" i="6" s="1"/>
  <c r="AM34" i="6" s="1"/>
  <c r="AN34" i="6" s="1"/>
  <c r="AS32" i="6"/>
  <c r="AQ32" i="6"/>
  <c r="AR32" i="6" s="1"/>
  <c r="AN32" i="6"/>
  <c r="AO32" i="6" s="1"/>
  <c r="AP29" i="6"/>
  <c r="AQ29" i="6" s="1"/>
  <c r="AP30" i="6" s="1"/>
  <c r="AQ30" i="6" s="1"/>
  <c r="AM29" i="6"/>
  <c r="AN29" i="6" s="1"/>
  <c r="AM30" i="6" s="1"/>
  <c r="AN30" i="6" s="1"/>
  <c r="AS28" i="6"/>
  <c r="AQ28" i="6"/>
  <c r="AR28" i="6" s="1"/>
  <c r="AN28" i="6"/>
  <c r="AO28" i="6" s="1"/>
  <c r="AP25" i="6"/>
  <c r="AM25" i="6"/>
  <c r="AS24" i="6"/>
  <c r="AQ24" i="6"/>
  <c r="AN24" i="6"/>
  <c r="AT20" i="6"/>
  <c r="AQ20" i="6"/>
  <c r="AT19" i="6"/>
  <c r="AQ19" i="6"/>
  <c r="AT18" i="6"/>
  <c r="AQ18" i="6"/>
  <c r="AT17" i="6"/>
  <c r="AS17" i="6"/>
  <c r="AQ17" i="6"/>
  <c r="AP17" i="6"/>
  <c r="AT15" i="6"/>
  <c r="AQ15" i="6"/>
  <c r="AT12" i="6"/>
  <c r="AQ12" i="6"/>
  <c r="AT11" i="6"/>
  <c r="AQ11" i="6"/>
  <c r="AL39" i="6"/>
  <c r="AI39" i="6"/>
  <c r="AG36" i="6"/>
  <c r="AD36" i="6"/>
  <c r="AG33" i="6"/>
  <c r="AH33" i="6" s="1"/>
  <c r="AG34" i="6" s="1"/>
  <c r="AH34" i="6" s="1"/>
  <c r="AD33" i="6"/>
  <c r="AE33" i="6" s="1"/>
  <c r="AD34" i="6" s="1"/>
  <c r="AE34" i="6" s="1"/>
  <c r="AJ32" i="6"/>
  <c r="AH32" i="6"/>
  <c r="AI32" i="6" s="1"/>
  <c r="AE32" i="6"/>
  <c r="AF32" i="6" s="1"/>
  <c r="AG29" i="6"/>
  <c r="AH29" i="6" s="1"/>
  <c r="AG30" i="6" s="1"/>
  <c r="AH30" i="6" s="1"/>
  <c r="AD29" i="6"/>
  <c r="AE29" i="6" s="1"/>
  <c r="AD30" i="6" s="1"/>
  <c r="AE30" i="6" s="1"/>
  <c r="AJ28" i="6"/>
  <c r="AH28" i="6"/>
  <c r="AI28" i="6" s="1"/>
  <c r="AE28" i="6"/>
  <c r="AF28" i="6" s="1"/>
  <c r="AG25" i="6"/>
  <c r="AD25" i="6"/>
  <c r="AJ24" i="6"/>
  <c r="AH24" i="6"/>
  <c r="AE24" i="6"/>
  <c r="AK20" i="6"/>
  <c r="AH20" i="6"/>
  <c r="AK19" i="6"/>
  <c r="AH19" i="6"/>
  <c r="AK18" i="6"/>
  <c r="AH18" i="6"/>
  <c r="AK17" i="6"/>
  <c r="AJ17" i="6"/>
  <c r="AH17" i="6"/>
  <c r="AG17" i="6"/>
  <c r="AK15" i="6"/>
  <c r="AH15" i="6"/>
  <c r="AK12" i="6"/>
  <c r="AH12" i="6"/>
  <c r="AC39" i="6"/>
  <c r="Z39" i="6"/>
  <c r="X36" i="6"/>
  <c r="U36" i="6"/>
  <c r="X33" i="6"/>
  <c r="Y33" i="6" s="1"/>
  <c r="X34" i="6" s="1"/>
  <c r="Y34" i="6" s="1"/>
  <c r="U33" i="6"/>
  <c r="V33" i="6" s="1"/>
  <c r="U34" i="6" s="1"/>
  <c r="V34" i="6" s="1"/>
  <c r="AA32" i="6"/>
  <c r="Y32" i="6"/>
  <c r="Z32" i="6" s="1"/>
  <c r="V32" i="6"/>
  <c r="W32" i="6" s="1"/>
  <c r="X29" i="6"/>
  <c r="Y29" i="6" s="1"/>
  <c r="X30" i="6" s="1"/>
  <c r="Y30" i="6" s="1"/>
  <c r="U29" i="6"/>
  <c r="V29" i="6" s="1"/>
  <c r="U30" i="6" s="1"/>
  <c r="V30" i="6" s="1"/>
  <c r="AA28" i="6"/>
  <c r="Y28" i="6"/>
  <c r="Z28" i="6" s="1"/>
  <c r="V28" i="6"/>
  <c r="W28" i="6" s="1"/>
  <c r="X25" i="6"/>
  <c r="U25" i="6"/>
  <c r="AA24" i="6"/>
  <c r="Y24" i="6"/>
  <c r="V24" i="6"/>
  <c r="AB20" i="6"/>
  <c r="AB19" i="6"/>
  <c r="Y19" i="6"/>
  <c r="AB17" i="6"/>
  <c r="AA17" i="6"/>
  <c r="Y17" i="6"/>
  <c r="AB15" i="6"/>
  <c r="Y15" i="6"/>
  <c r="AB12" i="6"/>
  <c r="Y12" i="6"/>
  <c r="AB11" i="6"/>
  <c r="Y11" i="6"/>
  <c r="T39" i="6"/>
  <c r="Q39" i="6"/>
  <c r="O36" i="6"/>
  <c r="L36" i="6"/>
  <c r="O33" i="6"/>
  <c r="P33" i="6" s="1"/>
  <c r="O34" i="6" s="1"/>
  <c r="P34" i="6" s="1"/>
  <c r="L33" i="6"/>
  <c r="M33" i="6" s="1"/>
  <c r="L34" i="6" s="1"/>
  <c r="M34" i="6" s="1"/>
  <c r="R32" i="6"/>
  <c r="P32" i="6"/>
  <c r="Q32" i="6" s="1"/>
  <c r="M32" i="6"/>
  <c r="N32" i="6" s="1"/>
  <c r="O29" i="6"/>
  <c r="P29" i="6" s="1"/>
  <c r="O30" i="6" s="1"/>
  <c r="P30" i="6" s="1"/>
  <c r="L29" i="6"/>
  <c r="M29" i="6" s="1"/>
  <c r="L30" i="6" s="1"/>
  <c r="M30" i="6" s="1"/>
  <c r="R28" i="6"/>
  <c r="P28" i="6"/>
  <c r="Q28" i="6" s="1"/>
  <c r="M28" i="6"/>
  <c r="N28" i="6" s="1"/>
  <c r="O25" i="6"/>
  <c r="L25" i="6"/>
  <c r="R24" i="6"/>
  <c r="P24" i="6"/>
  <c r="M24" i="6"/>
  <c r="S19" i="6"/>
  <c r="P19" i="6"/>
  <c r="S18" i="6"/>
  <c r="P18" i="6"/>
  <c r="CS18" i="6" s="1"/>
  <c r="CV18" i="6" s="1"/>
  <c r="CW18" i="6" s="1"/>
  <c r="S17" i="6"/>
  <c r="P17" i="6"/>
  <c r="S15" i="6"/>
  <c r="P15" i="6"/>
  <c r="S12" i="6"/>
  <c r="P12" i="6"/>
  <c r="S11" i="6"/>
  <c r="P11" i="6"/>
  <c r="I32" i="6"/>
  <c r="I28" i="6"/>
  <c r="I24" i="6"/>
  <c r="K39" i="6"/>
  <c r="I36" i="6"/>
  <c r="I33" i="6"/>
  <c r="J33" i="6" s="1"/>
  <c r="I34" i="6" s="1"/>
  <c r="J34" i="6" s="1"/>
  <c r="J32" i="6"/>
  <c r="K32" i="6" s="1"/>
  <c r="I29" i="6"/>
  <c r="J29" i="6" s="1"/>
  <c r="I30" i="6" s="1"/>
  <c r="J30" i="6" s="1"/>
  <c r="J28" i="6"/>
  <c r="K28" i="6" s="1"/>
  <c r="I25" i="6"/>
  <c r="J24" i="6"/>
  <c r="J15" i="6"/>
  <c r="J12" i="6"/>
  <c r="H39" i="6"/>
  <c r="F36" i="6"/>
  <c r="F33" i="6"/>
  <c r="G33" i="6" s="1"/>
  <c r="F34" i="6" s="1"/>
  <c r="G34" i="6" s="1"/>
  <c r="G32" i="6"/>
  <c r="H32" i="6" s="1"/>
  <c r="F29" i="6"/>
  <c r="G29" i="6" s="1"/>
  <c r="F30" i="6" s="1"/>
  <c r="G30" i="6" s="1"/>
  <c r="G28" i="6"/>
  <c r="H28" i="6" s="1"/>
  <c r="F25" i="6"/>
  <c r="G24" i="6"/>
  <c r="F17" i="6"/>
  <c r="CR17" i="6" s="1"/>
  <c r="CU17" i="6" s="1"/>
  <c r="G15" i="6"/>
  <c r="CS15" i="6" s="1"/>
  <c r="G12" i="6"/>
  <c r="CS11" i="6"/>
  <c r="C36" i="6"/>
  <c r="C33" i="6"/>
  <c r="D33" i="6" s="1"/>
  <c r="C34" i="6" s="1"/>
  <c r="D34" i="6" s="1"/>
  <c r="D32" i="6"/>
  <c r="E32" i="6" s="1"/>
  <c r="C29" i="6"/>
  <c r="D29" i="6" s="1"/>
  <c r="C30" i="6" s="1"/>
  <c r="D30" i="6" s="1"/>
  <c r="D28" i="6"/>
  <c r="E28" i="6" s="1"/>
  <c r="C25" i="6"/>
  <c r="D24" i="6"/>
  <c r="DD34" i="6"/>
  <c r="DE34" i="6" s="1"/>
  <c r="DN34" i="6" s="1"/>
  <c r="DE32" i="6"/>
  <c r="CX30" i="6"/>
  <c r="CY30" i="6" s="1"/>
  <c r="CX29" i="6"/>
  <c r="CY28" i="6"/>
  <c r="CZ28" i="6" s="1"/>
  <c r="DA25" i="6"/>
  <c r="DA26" i="6" s="1"/>
  <c r="DB26" i="6" s="1"/>
  <c r="DB24" i="6"/>
  <c r="DC24" i="6" s="1"/>
  <c r="CZ19" i="6"/>
  <c r="DD17" i="6"/>
  <c r="DB17" i="6"/>
  <c r="DN17" i="6" s="1"/>
  <c r="DA17" i="6"/>
  <c r="CY17" i="6"/>
  <c r="CX17" i="6"/>
  <c r="DQ34" i="6" l="1"/>
  <c r="CS16" i="6"/>
  <c r="CS12" i="6"/>
  <c r="DP18" i="6"/>
  <c r="DJ17" i="6"/>
  <c r="DP17" i="6" s="1"/>
  <c r="CV16" i="6"/>
  <c r="CT16" i="6"/>
  <c r="CW13" i="6"/>
  <c r="DK13" i="6"/>
  <c r="CV15" i="6"/>
  <c r="CT15" i="6"/>
  <c r="CV12" i="6"/>
  <c r="CT12" i="6"/>
  <c r="CV11" i="6"/>
  <c r="CT11" i="6"/>
  <c r="DK18" i="6"/>
  <c r="CT18" i="6"/>
  <c r="CS19" i="6"/>
  <c r="CV19" i="6" s="1"/>
  <c r="CW19" i="6" s="1"/>
  <c r="DK19" i="6"/>
  <c r="DQ19" i="6" s="1"/>
  <c r="DR19" i="6" s="1"/>
  <c r="CT19" i="6"/>
  <c r="CS17" i="6"/>
  <c r="CV17" i="6" s="1"/>
  <c r="DM25" i="6"/>
  <c r="DN24" i="6"/>
  <c r="DM29" i="6"/>
  <c r="DM30" i="6" s="1"/>
  <c r="DN30" i="6" s="1"/>
  <c r="DN28" i="6"/>
  <c r="DO28" i="6" s="1"/>
  <c r="DO17" i="6"/>
  <c r="CO36" i="6"/>
  <c r="DG29" i="6"/>
  <c r="DH29" i="6" s="1"/>
  <c r="DG30" i="6" s="1"/>
  <c r="DH30" i="6" s="1"/>
  <c r="DH28" i="6"/>
  <c r="DI28" i="6" s="1"/>
  <c r="DG33" i="6"/>
  <c r="DH33" i="6" s="1"/>
  <c r="DG34" i="6" s="1"/>
  <c r="DH34" i="6" s="1"/>
  <c r="DH32" i="6"/>
  <c r="DI32" i="6" s="1"/>
  <c r="CR36" i="6"/>
  <c r="DJ29" i="6"/>
  <c r="DK29" i="6" s="1"/>
  <c r="DJ30" i="6" s="1"/>
  <c r="DK30" i="6" s="1"/>
  <c r="DK28" i="6"/>
  <c r="DL28" i="6" s="1"/>
  <c r="DJ33" i="6"/>
  <c r="DK33" i="6" s="1"/>
  <c r="DK32" i="6"/>
  <c r="DL32" i="6" s="1"/>
  <c r="CT17" i="6"/>
  <c r="CQ24" i="6"/>
  <c r="CS36" i="6"/>
  <c r="CT36" i="6" s="1"/>
  <c r="CT24" i="6"/>
  <c r="CU25" i="6"/>
  <c r="CV24" i="6"/>
  <c r="CP25" i="6"/>
  <c r="CR37" i="6"/>
  <c r="CS25" i="6"/>
  <c r="CU29" i="6"/>
  <c r="CV29" i="6" s="1"/>
  <c r="CU30" i="6" s="1"/>
  <c r="CV30" i="6" s="1"/>
  <c r="CV28" i="6"/>
  <c r="CW28" i="6" s="1"/>
  <c r="CK17" i="6"/>
  <c r="CN17" i="6"/>
  <c r="CG36" i="6"/>
  <c r="CH36" i="6" s="1"/>
  <c r="CH24" i="6"/>
  <c r="CJ36" i="6"/>
  <c r="CK36" i="6" s="1"/>
  <c r="CK24" i="6"/>
  <c r="CL36" i="6"/>
  <c r="CL25" i="6"/>
  <c r="CM24" i="6"/>
  <c r="CF37" i="6"/>
  <c r="CG25" i="6"/>
  <c r="CI37" i="6"/>
  <c r="CJ25" i="6"/>
  <c r="CL29" i="6"/>
  <c r="CM29" i="6" s="1"/>
  <c r="CL30" i="6" s="1"/>
  <c r="CM30" i="6" s="1"/>
  <c r="CM28" i="6"/>
  <c r="CN28" i="6" s="1"/>
  <c r="CL33" i="6"/>
  <c r="CM33" i="6" s="1"/>
  <c r="CL34" i="6" s="1"/>
  <c r="CM34" i="6" s="1"/>
  <c r="CM32" i="6"/>
  <c r="CN32" i="6" s="1"/>
  <c r="CB17" i="6"/>
  <c r="CE17" i="6"/>
  <c r="BX36" i="6"/>
  <c r="BY36" i="6" s="1"/>
  <c r="BY24" i="6"/>
  <c r="CA36" i="6"/>
  <c r="CB36" i="6" s="1"/>
  <c r="CB24" i="6"/>
  <c r="CC36" i="6"/>
  <c r="CC25" i="6"/>
  <c r="CD24" i="6"/>
  <c r="BW37" i="6"/>
  <c r="BX25" i="6"/>
  <c r="BZ37" i="6"/>
  <c r="CA25" i="6"/>
  <c r="CC29" i="6"/>
  <c r="CD29" i="6" s="1"/>
  <c r="CC30" i="6" s="1"/>
  <c r="CD30" i="6" s="1"/>
  <c r="CD28" i="6"/>
  <c r="CE28" i="6" s="1"/>
  <c r="CC33" i="6"/>
  <c r="CD33" i="6" s="1"/>
  <c r="CC34" i="6" s="1"/>
  <c r="CD34" i="6" s="1"/>
  <c r="CD32" i="6"/>
  <c r="CE32" i="6" s="1"/>
  <c r="BS17" i="6"/>
  <c r="BV17" i="6"/>
  <c r="BO36" i="6"/>
  <c r="BP36" i="6" s="1"/>
  <c r="BP24" i="6"/>
  <c r="BR36" i="6"/>
  <c r="BS36" i="6" s="1"/>
  <c r="BS24" i="6"/>
  <c r="BT36" i="6"/>
  <c r="BT25" i="6"/>
  <c r="BU24" i="6"/>
  <c r="BN37" i="6"/>
  <c r="BO25" i="6"/>
  <c r="BQ37" i="6"/>
  <c r="BR25" i="6"/>
  <c r="BT29" i="6"/>
  <c r="BU29" i="6" s="1"/>
  <c r="BT30" i="6" s="1"/>
  <c r="BU30" i="6" s="1"/>
  <c r="BU28" i="6"/>
  <c r="BV28" i="6" s="1"/>
  <c r="BT33" i="6"/>
  <c r="BU33" i="6" s="1"/>
  <c r="BT34" i="6" s="1"/>
  <c r="BU34" i="6" s="1"/>
  <c r="BU32" i="6"/>
  <c r="BV32" i="6" s="1"/>
  <c r="BJ17" i="6"/>
  <c r="BM17" i="6"/>
  <c r="BF36" i="6"/>
  <c r="BG36" i="6" s="1"/>
  <c r="BG24" i="6"/>
  <c r="BI36" i="6"/>
  <c r="BJ36" i="6" s="1"/>
  <c r="BJ24" i="6"/>
  <c r="BK36" i="6"/>
  <c r="BK25" i="6"/>
  <c r="BL24" i="6"/>
  <c r="BE37" i="6"/>
  <c r="BF25" i="6"/>
  <c r="BH37" i="6"/>
  <c r="BI25" i="6"/>
  <c r="BK29" i="6"/>
  <c r="BL29" i="6" s="1"/>
  <c r="BK30" i="6" s="1"/>
  <c r="BL30" i="6" s="1"/>
  <c r="BL28" i="6"/>
  <c r="BM28" i="6" s="1"/>
  <c r="BK33" i="6"/>
  <c r="BL33" i="6" s="1"/>
  <c r="BK34" i="6" s="1"/>
  <c r="BL34" i="6" s="1"/>
  <c r="BL32" i="6"/>
  <c r="BM32" i="6" s="1"/>
  <c r="BA17" i="6"/>
  <c r="BD17" i="6"/>
  <c r="AW36" i="6"/>
  <c r="AX36" i="6" s="1"/>
  <c r="AX24" i="6"/>
  <c r="AZ36" i="6"/>
  <c r="BA36" i="6" s="1"/>
  <c r="BA24" i="6"/>
  <c r="BB36" i="6"/>
  <c r="BB25" i="6"/>
  <c r="BC24" i="6"/>
  <c r="AV37" i="6"/>
  <c r="AW25" i="6"/>
  <c r="AY37" i="6"/>
  <c r="AZ25" i="6"/>
  <c r="BB29" i="6"/>
  <c r="BC29" i="6" s="1"/>
  <c r="BB30" i="6" s="1"/>
  <c r="BC30" i="6" s="1"/>
  <c r="BC28" i="6"/>
  <c r="BD28" i="6" s="1"/>
  <c r="BB33" i="6"/>
  <c r="BC33" i="6" s="1"/>
  <c r="BB34" i="6" s="1"/>
  <c r="BC34" i="6" s="1"/>
  <c r="BC32" i="6"/>
  <c r="BD32" i="6" s="1"/>
  <c r="AR17" i="6"/>
  <c r="AU17" i="6"/>
  <c r="AN36" i="6"/>
  <c r="AO36" i="6" s="1"/>
  <c r="AO24" i="6"/>
  <c r="AQ36" i="6"/>
  <c r="AR36" i="6" s="1"/>
  <c r="AR24" i="6"/>
  <c r="AS36" i="6"/>
  <c r="AS25" i="6"/>
  <c r="AT24" i="6"/>
  <c r="AM37" i="6"/>
  <c r="AN25" i="6"/>
  <c r="AP37" i="6"/>
  <c r="AQ25" i="6"/>
  <c r="AS29" i="6"/>
  <c r="AT29" i="6" s="1"/>
  <c r="AS30" i="6" s="1"/>
  <c r="AT30" i="6" s="1"/>
  <c r="AT28" i="6"/>
  <c r="AU28" i="6" s="1"/>
  <c r="AS33" i="6"/>
  <c r="AT33" i="6" s="1"/>
  <c r="AS34" i="6" s="1"/>
  <c r="AT34" i="6" s="1"/>
  <c r="AT32" i="6"/>
  <c r="AU32" i="6" s="1"/>
  <c r="AI17" i="6"/>
  <c r="AL17" i="6"/>
  <c r="AE36" i="6"/>
  <c r="AF36" i="6" s="1"/>
  <c r="AF24" i="6"/>
  <c r="AH36" i="6"/>
  <c r="AI36" i="6" s="1"/>
  <c r="AI24" i="6"/>
  <c r="AJ36" i="6"/>
  <c r="AJ25" i="6"/>
  <c r="AK24" i="6"/>
  <c r="AD37" i="6"/>
  <c r="AE25" i="6"/>
  <c r="AG37" i="6"/>
  <c r="AH25" i="6"/>
  <c r="AJ29" i="6"/>
  <c r="AK29" i="6" s="1"/>
  <c r="AJ30" i="6" s="1"/>
  <c r="AK30" i="6" s="1"/>
  <c r="AK28" i="6"/>
  <c r="AL28" i="6" s="1"/>
  <c r="AJ33" i="6"/>
  <c r="AK33" i="6" s="1"/>
  <c r="AJ34" i="6" s="1"/>
  <c r="AK34" i="6" s="1"/>
  <c r="AK32" i="6"/>
  <c r="AL32" i="6" s="1"/>
  <c r="Z17" i="6"/>
  <c r="AC17" i="6"/>
  <c r="V36" i="6"/>
  <c r="W36" i="6" s="1"/>
  <c r="W24" i="6"/>
  <c r="Y36" i="6"/>
  <c r="Z36" i="6" s="1"/>
  <c r="Z24" i="6"/>
  <c r="AA36" i="6"/>
  <c r="AA25" i="6"/>
  <c r="AB24" i="6"/>
  <c r="U37" i="6"/>
  <c r="V25" i="6"/>
  <c r="X37" i="6"/>
  <c r="Y25" i="6"/>
  <c r="AA29" i="6"/>
  <c r="AB29" i="6" s="1"/>
  <c r="AA30" i="6" s="1"/>
  <c r="AB30" i="6" s="1"/>
  <c r="AB28" i="6"/>
  <c r="AC28" i="6" s="1"/>
  <c r="AA33" i="6"/>
  <c r="AB33" i="6" s="1"/>
  <c r="AA34" i="6" s="1"/>
  <c r="AB34" i="6" s="1"/>
  <c r="AB32" i="6"/>
  <c r="AC32" i="6" s="1"/>
  <c r="Q17" i="6"/>
  <c r="T17" i="6"/>
  <c r="M36" i="6"/>
  <c r="N36" i="6" s="1"/>
  <c r="N24" i="6"/>
  <c r="P36" i="6"/>
  <c r="Q36" i="6" s="1"/>
  <c r="Q24" i="6"/>
  <c r="R36" i="6"/>
  <c r="R25" i="6"/>
  <c r="S24" i="6"/>
  <c r="L37" i="6"/>
  <c r="M25" i="6"/>
  <c r="O37" i="6"/>
  <c r="P25" i="6"/>
  <c r="R29" i="6"/>
  <c r="S29" i="6" s="1"/>
  <c r="R30" i="6" s="1"/>
  <c r="S30" i="6" s="1"/>
  <c r="S28" i="6"/>
  <c r="T28" i="6" s="1"/>
  <c r="R33" i="6"/>
  <c r="S33" i="6" s="1"/>
  <c r="R34" i="6" s="1"/>
  <c r="S34" i="6" s="1"/>
  <c r="S32" i="6"/>
  <c r="T32" i="6" s="1"/>
  <c r="J36" i="6"/>
  <c r="K36" i="6" s="1"/>
  <c r="K24" i="6"/>
  <c r="I37" i="6"/>
  <c r="J25" i="6"/>
  <c r="G36" i="6"/>
  <c r="H36" i="6" s="1"/>
  <c r="H24" i="6"/>
  <c r="F37" i="6"/>
  <c r="G25" i="6"/>
  <c r="D36" i="6"/>
  <c r="E36" i="6" s="1"/>
  <c r="E24" i="6"/>
  <c r="C37" i="6"/>
  <c r="D25" i="6"/>
  <c r="CZ17" i="6"/>
  <c r="DC17" i="6"/>
  <c r="DF17" i="6"/>
  <c r="DD33" i="6"/>
  <c r="DF33" i="6" s="1"/>
  <c r="DF32" i="6"/>
  <c r="DJ34" i="6" l="1"/>
  <c r="DK34" i="6" s="1"/>
  <c r="DQ33" i="6"/>
  <c r="DQ18" i="6"/>
  <c r="DR18" i="6" s="1"/>
  <c r="DK17" i="6"/>
  <c r="DK16" i="6"/>
  <c r="CW16" i="6"/>
  <c r="CW15" i="6"/>
  <c r="DK15" i="6"/>
  <c r="DQ13" i="6"/>
  <c r="DR13" i="6" s="1"/>
  <c r="DL13" i="6"/>
  <c r="CW12" i="6"/>
  <c r="DK12" i="6"/>
  <c r="CW11" i="6"/>
  <c r="DK11" i="6"/>
  <c r="DL18" i="6"/>
  <c r="CW17" i="6"/>
  <c r="DL19" i="6"/>
  <c r="DO24" i="6"/>
  <c r="DJ36" i="6"/>
  <c r="DJ25" i="6"/>
  <c r="DK24" i="6"/>
  <c r="DP33" i="6"/>
  <c r="DP34" i="6" s="1"/>
  <c r="DR34" i="6" s="1"/>
  <c r="DQ32" i="6"/>
  <c r="DR32" i="6" s="1"/>
  <c r="DP29" i="6"/>
  <c r="DP30" i="6" s="1"/>
  <c r="DQ30" i="6" s="1"/>
  <c r="DQ28" i="6"/>
  <c r="DR28" i="6" s="1"/>
  <c r="DG36" i="6"/>
  <c r="DG25" i="6"/>
  <c r="DH24" i="6"/>
  <c r="CS37" i="6"/>
  <c r="CT37" i="6" s="1"/>
  <c r="CR26" i="6"/>
  <c r="CO26" i="6"/>
  <c r="CW24" i="6"/>
  <c r="CV25" i="6"/>
  <c r="CJ37" i="6"/>
  <c r="CK37" i="6" s="1"/>
  <c r="CI26" i="6"/>
  <c r="CG37" i="6"/>
  <c r="CH37" i="6" s="1"/>
  <c r="CF26" i="6"/>
  <c r="CM36" i="6"/>
  <c r="CN36" i="6" s="1"/>
  <c r="CN24" i="6"/>
  <c r="CL37" i="6"/>
  <c r="CM25" i="6"/>
  <c r="CA37" i="6"/>
  <c r="CB37" i="6" s="1"/>
  <c r="BZ26" i="6"/>
  <c r="BX37" i="6"/>
  <c r="BY37" i="6" s="1"/>
  <c r="BW26" i="6"/>
  <c r="CD36" i="6"/>
  <c r="CE36" i="6" s="1"/>
  <c r="CE24" i="6"/>
  <c r="CC37" i="6"/>
  <c r="CD25" i="6"/>
  <c r="BR37" i="6"/>
  <c r="BS37" i="6" s="1"/>
  <c r="BQ26" i="6"/>
  <c r="BO37" i="6"/>
  <c r="BP37" i="6" s="1"/>
  <c r="BN26" i="6"/>
  <c r="BU36" i="6"/>
  <c r="BV36" i="6" s="1"/>
  <c r="BV24" i="6"/>
  <c r="BT37" i="6"/>
  <c r="BU25" i="6"/>
  <c r="BI37" i="6"/>
  <c r="BJ37" i="6" s="1"/>
  <c r="BH26" i="6"/>
  <c r="BF37" i="6"/>
  <c r="BG37" i="6" s="1"/>
  <c r="BE26" i="6"/>
  <c r="BL36" i="6"/>
  <c r="BM36" i="6" s="1"/>
  <c r="BM24" i="6"/>
  <c r="BK37" i="6"/>
  <c r="BL25" i="6"/>
  <c r="AZ37" i="6"/>
  <c r="BA37" i="6" s="1"/>
  <c r="AY26" i="6"/>
  <c r="AW37" i="6"/>
  <c r="AX37" i="6" s="1"/>
  <c r="AV26" i="6"/>
  <c r="BC36" i="6"/>
  <c r="BD36" i="6" s="1"/>
  <c r="BD24" i="6"/>
  <c r="BB37" i="6"/>
  <c r="BC25" i="6"/>
  <c r="AQ37" i="6"/>
  <c r="AR37" i="6" s="1"/>
  <c r="AP26" i="6"/>
  <c r="AN37" i="6"/>
  <c r="AO37" i="6" s="1"/>
  <c r="AM26" i="6"/>
  <c r="AT36" i="6"/>
  <c r="AU36" i="6" s="1"/>
  <c r="AU24" i="6"/>
  <c r="AS37" i="6"/>
  <c r="AT25" i="6"/>
  <c r="AH37" i="6"/>
  <c r="AI37" i="6" s="1"/>
  <c r="AG26" i="6"/>
  <c r="AE37" i="6"/>
  <c r="AF37" i="6" s="1"/>
  <c r="AD26" i="6"/>
  <c r="AK36" i="6"/>
  <c r="AL36" i="6" s="1"/>
  <c r="AL24" i="6"/>
  <c r="AJ37" i="6"/>
  <c r="AK25" i="6"/>
  <c r="Y37" i="6"/>
  <c r="Z37" i="6" s="1"/>
  <c r="X26" i="6"/>
  <c r="V37" i="6"/>
  <c r="W37" i="6" s="1"/>
  <c r="U26" i="6"/>
  <c r="AB36" i="6"/>
  <c r="AC36" i="6" s="1"/>
  <c r="AC24" i="6"/>
  <c r="AA37" i="6"/>
  <c r="AB25" i="6"/>
  <c r="P37" i="6"/>
  <c r="Q37" i="6" s="1"/>
  <c r="O26" i="6"/>
  <c r="M37" i="6"/>
  <c r="N37" i="6" s="1"/>
  <c r="L26" i="6"/>
  <c r="S36" i="6"/>
  <c r="T36" i="6" s="1"/>
  <c r="T24" i="6"/>
  <c r="R37" i="6"/>
  <c r="S25" i="6"/>
  <c r="J37" i="6"/>
  <c r="K37" i="6" s="1"/>
  <c r="I26" i="6"/>
  <c r="G37" i="6"/>
  <c r="H37" i="6" s="1"/>
  <c r="F26" i="6"/>
  <c r="D37" i="6"/>
  <c r="E37" i="6" s="1"/>
  <c r="C26" i="6"/>
  <c r="DR33" i="6" l="1"/>
  <c r="DQ17" i="6"/>
  <c r="DR17" i="6" s="1"/>
  <c r="DL17" i="6"/>
  <c r="DQ16" i="6"/>
  <c r="DR16" i="6" s="1"/>
  <c r="DL16" i="6"/>
  <c r="DQ15" i="6"/>
  <c r="DR15" i="6" s="1"/>
  <c r="DL15" i="6"/>
  <c r="DQ12" i="6"/>
  <c r="DR12" i="6" s="1"/>
  <c r="DL12" i="6"/>
  <c r="DQ11" i="6"/>
  <c r="DR11" i="6" s="1"/>
  <c r="DL11" i="6"/>
  <c r="DM26" i="6"/>
  <c r="DH36" i="6"/>
  <c r="DI36" i="6" s="1"/>
  <c r="DI24" i="6"/>
  <c r="DP36" i="6"/>
  <c r="DQ24" i="6"/>
  <c r="DG37" i="6"/>
  <c r="DH25" i="6"/>
  <c r="DQ25" i="6" s="1"/>
  <c r="DR25" i="6" s="1"/>
  <c r="DK36" i="6"/>
  <c r="DL36" i="6" s="1"/>
  <c r="DL24" i="6"/>
  <c r="DJ37" i="6"/>
  <c r="DK25" i="6"/>
  <c r="CU26" i="6"/>
  <c r="CP26" i="6"/>
  <c r="CR38" i="6"/>
  <c r="CS26" i="6"/>
  <c r="CS38" i="6" s="1"/>
  <c r="CT38" i="6" s="1"/>
  <c r="CM37" i="6"/>
  <c r="CN37" i="6" s="1"/>
  <c r="CL26" i="6"/>
  <c r="CF38" i="6"/>
  <c r="CG26" i="6"/>
  <c r="CG38" i="6" s="1"/>
  <c r="CH38" i="6" s="1"/>
  <c r="CI38" i="6"/>
  <c r="CJ26" i="6"/>
  <c r="CJ38" i="6" s="1"/>
  <c r="CK38" i="6" s="1"/>
  <c r="CD37" i="6"/>
  <c r="CE37" i="6" s="1"/>
  <c r="CC26" i="6"/>
  <c r="BW38" i="6"/>
  <c r="BX26" i="6"/>
  <c r="BX38" i="6" s="1"/>
  <c r="BY38" i="6" s="1"/>
  <c r="BZ38" i="6"/>
  <c r="CA26" i="6"/>
  <c r="CA38" i="6" s="1"/>
  <c r="CB38" i="6" s="1"/>
  <c r="BU37" i="6"/>
  <c r="BV37" i="6" s="1"/>
  <c r="BT26" i="6"/>
  <c r="BN38" i="6"/>
  <c r="BO26" i="6"/>
  <c r="BO38" i="6" s="1"/>
  <c r="BP38" i="6" s="1"/>
  <c r="BQ38" i="6"/>
  <c r="BR26" i="6"/>
  <c r="BR38" i="6" s="1"/>
  <c r="BS38" i="6" s="1"/>
  <c r="BL37" i="6"/>
  <c r="BM37" i="6" s="1"/>
  <c r="BK26" i="6"/>
  <c r="BE38" i="6"/>
  <c r="BF26" i="6"/>
  <c r="BF38" i="6" s="1"/>
  <c r="BG38" i="6" s="1"/>
  <c r="BH38" i="6"/>
  <c r="BI26" i="6"/>
  <c r="BI38" i="6" s="1"/>
  <c r="BJ38" i="6" s="1"/>
  <c r="BC37" i="6"/>
  <c r="BD37" i="6" s="1"/>
  <c r="BB26" i="6"/>
  <c r="AV38" i="6"/>
  <c r="AW26" i="6"/>
  <c r="AW38" i="6" s="1"/>
  <c r="AX38" i="6" s="1"/>
  <c r="AY38" i="6"/>
  <c r="AZ26" i="6"/>
  <c r="AZ38" i="6" s="1"/>
  <c r="BA38" i="6" s="1"/>
  <c r="AT37" i="6"/>
  <c r="AU37" i="6" s="1"/>
  <c r="AS26" i="6"/>
  <c r="AM38" i="6"/>
  <c r="AN26" i="6"/>
  <c r="AN38" i="6" s="1"/>
  <c r="AO38" i="6" s="1"/>
  <c r="AP38" i="6"/>
  <c r="AQ26" i="6"/>
  <c r="AQ38" i="6" s="1"/>
  <c r="AR38" i="6" s="1"/>
  <c r="AK37" i="6"/>
  <c r="AL37" i="6" s="1"/>
  <c r="AJ26" i="6"/>
  <c r="AD38" i="6"/>
  <c r="AE26" i="6"/>
  <c r="AE38" i="6" s="1"/>
  <c r="AF38" i="6" s="1"/>
  <c r="AG38" i="6"/>
  <c r="AH26" i="6"/>
  <c r="AH38" i="6" s="1"/>
  <c r="AI38" i="6" s="1"/>
  <c r="AB37" i="6"/>
  <c r="AC37" i="6" s="1"/>
  <c r="AA26" i="6"/>
  <c r="U38" i="6"/>
  <c r="V26" i="6"/>
  <c r="V38" i="6" s="1"/>
  <c r="W38" i="6" s="1"/>
  <c r="X38" i="6"/>
  <c r="Y26" i="6"/>
  <c r="Y38" i="6" s="1"/>
  <c r="Z38" i="6" s="1"/>
  <c r="S37" i="6"/>
  <c r="T37" i="6" s="1"/>
  <c r="R26" i="6"/>
  <c r="L38" i="6"/>
  <c r="M26" i="6"/>
  <c r="M38" i="6" s="1"/>
  <c r="N38" i="6" s="1"/>
  <c r="O38" i="6"/>
  <c r="P26" i="6"/>
  <c r="P38" i="6" s="1"/>
  <c r="Q38" i="6" s="1"/>
  <c r="I38" i="6"/>
  <c r="J26" i="6"/>
  <c r="J38" i="6" s="1"/>
  <c r="K38" i="6" s="1"/>
  <c r="F38" i="6"/>
  <c r="G26" i="6"/>
  <c r="G38" i="6" s="1"/>
  <c r="H38" i="6" s="1"/>
  <c r="C38" i="6"/>
  <c r="D26" i="6"/>
  <c r="D38" i="6" s="1"/>
  <c r="E38" i="6" s="1"/>
  <c r="DK37" i="6" l="1"/>
  <c r="DL37" i="6" s="1"/>
  <c r="DJ26" i="6"/>
  <c r="DH37" i="6"/>
  <c r="DI37" i="6" s="1"/>
  <c r="DG26" i="6"/>
  <c r="DQ36" i="6"/>
  <c r="DR36" i="6" s="1"/>
  <c r="DR24" i="6"/>
  <c r="DP37" i="6"/>
  <c r="CV26" i="6"/>
  <c r="CL38" i="6"/>
  <c r="CM26" i="6"/>
  <c r="CM38" i="6" s="1"/>
  <c r="CN38" i="6" s="1"/>
  <c r="CC38" i="6"/>
  <c r="CD26" i="6"/>
  <c r="CD38" i="6" s="1"/>
  <c r="CE38" i="6" s="1"/>
  <c r="BT38" i="6"/>
  <c r="BU26" i="6"/>
  <c r="BU38" i="6" s="1"/>
  <c r="BV38" i="6" s="1"/>
  <c r="BK38" i="6"/>
  <c r="BL26" i="6"/>
  <c r="BL38" i="6" s="1"/>
  <c r="BM38" i="6" s="1"/>
  <c r="BB38" i="6"/>
  <c r="BC26" i="6"/>
  <c r="BC38" i="6" s="1"/>
  <c r="BD38" i="6" s="1"/>
  <c r="AS38" i="6"/>
  <c r="AT26" i="6"/>
  <c r="AT38" i="6" s="1"/>
  <c r="AU38" i="6" s="1"/>
  <c r="AJ38" i="6"/>
  <c r="AK26" i="6"/>
  <c r="AK38" i="6" s="1"/>
  <c r="AL38" i="6" s="1"/>
  <c r="AA38" i="6"/>
  <c r="AB26" i="6"/>
  <c r="AB38" i="6" s="1"/>
  <c r="AC38" i="6" s="1"/>
  <c r="R38" i="6"/>
  <c r="S26" i="6"/>
  <c r="S38" i="6" s="1"/>
  <c r="T38" i="6" s="1"/>
  <c r="DQ37" i="6" l="1"/>
  <c r="DR37" i="6" s="1"/>
  <c r="DP26" i="6"/>
  <c r="DG38" i="6"/>
  <c r="DH26" i="6"/>
  <c r="DH38" i="6" s="1"/>
  <c r="DI38" i="6" s="1"/>
  <c r="DJ38" i="6"/>
  <c r="DK26" i="6"/>
  <c r="DK38" i="6" s="1"/>
  <c r="DL38" i="6" s="1"/>
  <c r="DP38" i="6" l="1"/>
  <c r="CP32" i="6"/>
  <c r="CQ32" i="6" s="1"/>
  <c r="CP36" i="6"/>
  <c r="CQ36" i="6"/>
  <c r="CO33" i="6"/>
  <c r="CO37" i="6" s="1"/>
  <c r="CP33" i="6"/>
  <c r="CP37" i="6" s="1"/>
  <c r="CQ37" i="6" s="1"/>
  <c r="CO34" i="6"/>
  <c r="CO38" i="6" s="1"/>
  <c r="CP34" i="6"/>
  <c r="CP38" i="6"/>
  <c r="CQ38" i="6"/>
  <c r="CU32" i="6"/>
  <c r="CU33" i="6"/>
  <c r="CU37" i="6" s="1"/>
  <c r="CV33" i="6"/>
  <c r="CV37" i="6" s="1"/>
  <c r="CW37" i="6" s="1"/>
  <c r="CU34" i="6"/>
  <c r="CU38" i="6" s="1"/>
  <c r="CV34" i="6"/>
  <c r="CV38" i="6"/>
  <c r="CW38" i="6"/>
  <c r="DM33" i="6" l="1"/>
  <c r="DN32" i="6"/>
  <c r="DM36" i="6"/>
  <c r="CV32" i="6"/>
  <c r="CU36" i="6"/>
  <c r="DO32" i="6" l="1"/>
  <c r="DN36" i="6"/>
  <c r="DO36" i="6" s="1"/>
  <c r="DM37" i="6"/>
  <c r="CW32" i="6"/>
  <c r="CV36" i="6"/>
  <c r="CW36" i="6" s="1"/>
  <c r="DM34" i="6" l="1"/>
  <c r="DO34" i="6" s="1"/>
  <c r="DN37" i="6"/>
  <c r="DO37" i="6" s="1"/>
  <c r="DM38" i="6" l="1"/>
  <c r="G19" i="6" l="1"/>
  <c r="G18" i="6"/>
  <c r="G17" i="6"/>
  <c r="H17" i="6" s="1"/>
  <c r="J18" i="6"/>
  <c r="J19" i="6"/>
  <c r="J17" i="6" l="1"/>
  <c r="K17" i="6" s="1"/>
  <c r="DN26" i="6"/>
  <c r="DQ26" i="6" s="1"/>
  <c r="DQ38" i="6" s="1"/>
  <c r="DR38" i="6" s="1"/>
  <c r="DN38" i="6"/>
  <c r="DO38" i="6" s="1"/>
</calcChain>
</file>

<file path=xl/sharedStrings.xml><?xml version="1.0" encoding="utf-8"?>
<sst xmlns="http://schemas.openxmlformats.org/spreadsheetml/2006/main" count="291" uniqueCount="63">
  <si>
    <t>CHỈ TIÊU KẾ HOẠCH</t>
  </si>
  <si>
    <t>*****</t>
  </si>
  <si>
    <t>TT</t>
  </si>
  <si>
    <t>Tên chỉ tiêu</t>
  </si>
  <si>
    <t>Sơn Động</t>
  </si>
  <si>
    <t>Lục Ngạn</t>
  </si>
  <si>
    <t>Lục Nam</t>
  </si>
  <si>
    <t>Lạng Giang</t>
  </si>
  <si>
    <t>Yên Thế</t>
  </si>
  <si>
    <t>Tân Yên</t>
  </si>
  <si>
    <t>Việt Yên</t>
  </si>
  <si>
    <t>Yên Dũng</t>
  </si>
  <si>
    <t>Hiệp Hòa</t>
  </si>
  <si>
    <t>Sở Công thương</t>
  </si>
  <si>
    <t>Sở NN&amp;PTNT</t>
  </si>
  <si>
    <t xml:space="preserve">Sở Y tế </t>
  </si>
  <si>
    <t>Tổng số</t>
  </si>
  <si>
    <t>KH năm</t>
  </si>
  <si>
    <t>Số lượng</t>
  </si>
  <si>
    <t xml:space="preserve">% </t>
  </si>
  <si>
    <t>I</t>
  </si>
  <si>
    <t>Tỷ lệ diện tích sản xuất thâm canh rau, quả, thủy sản theo tiêu chuẩn VietGAP (lũy kế) so với tổng số diện tích (ha)</t>
  </si>
  <si>
    <t>a</t>
  </si>
  <si>
    <t>Tỷ lệ diện tích rau an toàn sản xuất theo tiêu chuẩn VietGAP</t>
  </si>
  <si>
    <t>b</t>
  </si>
  <si>
    <t>Tỷ lệ diện tích sản xuất thâm canh cây ăn quả theo tiêu chuẩn VietGAP</t>
  </si>
  <si>
    <t>c</t>
  </si>
  <si>
    <t>Tỷ lệ diện tích sản xuất thâm canh thủy sản theo tiêu chuẩn VietGAP</t>
  </si>
  <si>
    <t>Tỷ lệ tổng đàn chăn nuôi (lợn, gia cầm) theo tiêu chuẩn VietGap (lũy kế) so với tổng đàn chăn nuôi (nghìn con)</t>
  </si>
  <si>
    <t xml:space="preserve">Tỷ lệ tổng đàn chăn nuôi lợn theo tiêu chuẩn VietGAP </t>
  </si>
  <si>
    <t xml:space="preserve">Tỷ lệ tổng đàn chăn nuôi gia cầm theo tiêu chuẩn VietGAP </t>
  </si>
  <si>
    <t>Tỷ lệ cấp giấy chứng nhận cơ sở đủ điều kiện ATTP (lũy cấp) so với tổng số cơ sở thuộc diện phải cấp giấy chứng nhận theo quy định</t>
  </si>
  <si>
    <t xml:space="preserve">Số CSTP thuộc lĩnh vực NN&amp;PTNT thuộc diện phải cấp GCN ATTP </t>
  </si>
  <si>
    <t xml:space="preserve">Số CSTP thuộc lĩnh vực Công Thương thuộc diện phải cấp GCN ATTP </t>
  </si>
  <si>
    <t xml:space="preserve">Số CSTP thuộc lĩnh vực Y tế thuộc diện phải cấp GCN ATTP </t>
  </si>
  <si>
    <t>II</t>
  </si>
  <si>
    <t>Thanh tra, kiểm tra, hậu kiểm về ATTP</t>
  </si>
  <si>
    <t>Thanh tra, kiểm tra, hậu kiểm về ATTP đối với cơ sở thực phẩm</t>
  </si>
  <si>
    <t>1.1</t>
  </si>
  <si>
    <t xml:space="preserve">Cơ sở thực phẩm thuộc lĩnh vực ngành NN&amp;PTNT quản lý </t>
  </si>
  <si>
    <t>Tổng số cơ sở thực phẩm quản lý</t>
  </si>
  <si>
    <t>1.2</t>
  </si>
  <si>
    <t xml:space="preserve">Cơ sở thực phẩm  thuộc lĩnh vực ngành công thương quản lý </t>
  </si>
  <si>
    <t>1.3</t>
  </si>
  <si>
    <t>Cơ sở thực phẩm thuộc lĩnh vực ngành Y tế quản lý</t>
  </si>
  <si>
    <t>1.4</t>
  </si>
  <si>
    <t xml:space="preserve"> Cộng (1.1 + 1.2 + 1.3)</t>
  </si>
  <si>
    <t>Tỷ lệ xã, phường, thị trấn được UBND/ BCĐLN về ATTP huyện, thành phố kiểm tra, giám sát việc triển khai công tác QLNN về ATTP</t>
  </si>
  <si>
    <t>III</t>
  </si>
  <si>
    <t>Tỷ lệ mắc trong các vụ ngộ độc thực phẩm cấp tính được ghi nhận/100.000 dân</t>
  </si>
  <si>
    <t>&lt;6</t>
  </si>
  <si>
    <t>Tỷ lệ cơ sở thực phẩm được kiểm tra về ATTP so với tổng số cơ sở quản lý</t>
  </si>
  <si>
    <t>Công tác quản lý nhà nước về an toàn thực phẩm năm 2024</t>
  </si>
  <si>
    <t>(Kèm theo Kế hoạch số      /KH-BCĐLN ngày   /   /2024 của BCĐLN về ATTP tỉnh Bắc Giang)</t>
  </si>
  <si>
    <t>Tỷ lệ cơ sở được kiểm tra đạt điều kiện về ATTP (89,0%)</t>
  </si>
  <si>
    <t>Cộng</t>
  </si>
  <si>
    <t>Tuyến huyện</t>
  </si>
  <si>
    <t>Tuyến xã</t>
  </si>
  <si>
    <t>Thành phố Bắc Giang</t>
  </si>
  <si>
    <t>Cộng (huyện, xã)</t>
  </si>
  <si>
    <t>Tuyến tỉnh</t>
  </si>
  <si>
    <t>Cộng toàn tỉnh</t>
  </si>
  <si>
    <r>
      <t>Chỉ tiêu phát triển kinh tế - xã hội về ATTP</t>
    </r>
    <r>
      <rPr>
        <i/>
        <sz val="11"/>
        <rFont val="Times New Roman"/>
        <family val="1"/>
      </rPr>
      <t xml:space="preserve"> (Theo Quyết định số 1400/QĐ-UBND ngày 19/12/2023 của UBND tỉnh Bắc Giang)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</si>
</sst>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charset val="163"/>
      <scheme val="minor"/>
    </font>
    <font>
      <sz val="11"/>
      <color indexed="8"/>
      <name val="Calibri"/>
      <charset val="134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1" fontId="2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justify" vertical="center" wrapText="1"/>
    </xf>
    <xf numFmtId="1" fontId="4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justify" vertical="center" wrapText="1"/>
    </xf>
    <xf numFmtId="1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Alignment="1">
      <alignment vertical="center"/>
    </xf>
    <xf numFmtId="164" fontId="6" fillId="0" borderId="1" xfId="0" applyNumberFormat="1" applyFont="1" applyBorder="1" applyAlignment="1">
      <alignment horizontal="right" vertical="center" wrapText="1"/>
    </xf>
    <xf numFmtId="1" fontId="4" fillId="3" borderId="4" xfId="0" applyNumberFormat="1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vertical="center" wrapText="1"/>
    </xf>
    <xf numFmtId="1" fontId="6" fillId="3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 wrapText="1"/>
    </xf>
    <xf numFmtId="1" fontId="3" fillId="3" borderId="4" xfId="0" applyNumberFormat="1" applyFont="1" applyFill="1" applyBorder="1" applyAlignment="1">
      <alignment horizontal="right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Alignment="1">
      <alignment vertical="center"/>
    </xf>
    <xf numFmtId="1" fontId="4" fillId="3" borderId="1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justify" vertical="center" wrapText="1"/>
    </xf>
    <xf numFmtId="1" fontId="7" fillId="0" borderId="1" xfId="0" applyNumberFormat="1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vertical="center"/>
    </xf>
    <xf numFmtId="1" fontId="6" fillId="4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2"/>
  <sheetViews>
    <sheetView tabSelected="1" topLeftCell="A5" zoomScale="96" zoomScaleNormal="96" workbookViewId="0">
      <pane xSplit="8055" ySplit="1875" topLeftCell="DJ11" activePane="topRight"/>
      <selection activeCell="DR20" sqref="DR20"/>
      <selection pane="topRight" activeCell="DU8" sqref="DU8"/>
      <selection pane="bottomLeft" activeCell="A3" sqref="A3"/>
      <selection pane="bottomRight" activeCell="DX13" sqref="DX13"/>
    </sheetView>
  </sheetViews>
  <sheetFormatPr defaultColWidth="9.140625" defaultRowHeight="15"/>
  <cols>
    <col min="1" max="1" width="4.42578125" style="11" customWidth="1"/>
    <col min="2" max="2" width="61.5703125" style="11" customWidth="1"/>
    <col min="3" max="4" width="7.42578125" style="11" bestFit="1" customWidth="1"/>
    <col min="5" max="5" width="5.140625" style="11" bestFit="1" customWidth="1"/>
    <col min="6" max="6" width="6.7109375" style="11" customWidth="1"/>
    <col min="7" max="7" width="6.85546875" style="11" customWidth="1"/>
    <col min="8" max="8" width="6.42578125" style="11" customWidth="1"/>
    <col min="9" max="9" width="6.7109375" style="11" customWidth="1"/>
    <col min="10" max="10" width="6.85546875" style="11" customWidth="1"/>
    <col min="11" max="11" width="6.42578125" style="11" customWidth="1"/>
    <col min="12" max="12" width="6.7109375" style="11" customWidth="1"/>
    <col min="13" max="13" width="6.85546875" style="11" customWidth="1"/>
    <col min="14" max="14" width="6.42578125" style="11" customWidth="1"/>
    <col min="15" max="15" width="6.7109375" style="11" customWidth="1"/>
    <col min="16" max="16" width="6.85546875" style="11" customWidth="1"/>
    <col min="17" max="17" width="6.42578125" style="11" customWidth="1"/>
    <col min="18" max="18" width="6.7109375" style="11" customWidth="1"/>
    <col min="19" max="19" width="6.85546875" style="11" customWidth="1"/>
    <col min="20" max="20" width="6.42578125" style="11" customWidth="1"/>
    <col min="21" max="21" width="6.7109375" style="11" customWidth="1"/>
    <col min="22" max="22" width="6.85546875" style="11" customWidth="1"/>
    <col min="23" max="23" width="6.42578125" style="11" customWidth="1"/>
    <col min="24" max="24" width="6.7109375" style="11" customWidth="1"/>
    <col min="25" max="25" width="6.85546875" style="11" customWidth="1"/>
    <col min="26" max="26" width="6.42578125" style="11" customWidth="1"/>
    <col min="27" max="27" width="6.7109375" style="11" customWidth="1"/>
    <col min="28" max="28" width="6.85546875" style="11" customWidth="1"/>
    <col min="29" max="29" width="6.42578125" style="11" customWidth="1"/>
    <col min="30" max="30" width="6.7109375" style="11" customWidth="1"/>
    <col min="31" max="31" width="6.85546875" style="11" customWidth="1"/>
    <col min="32" max="32" width="6.42578125" style="11" customWidth="1"/>
    <col min="33" max="33" width="6.7109375" style="11" customWidth="1"/>
    <col min="34" max="34" width="6.85546875" style="11" customWidth="1"/>
    <col min="35" max="35" width="6.42578125" style="11" customWidth="1"/>
    <col min="36" max="36" width="6.7109375" style="11" customWidth="1"/>
    <col min="37" max="37" width="6.85546875" style="11" customWidth="1"/>
    <col min="38" max="38" width="6.42578125" style="11" customWidth="1"/>
    <col min="39" max="39" width="6.7109375" style="11" customWidth="1"/>
    <col min="40" max="40" width="6.85546875" style="11" customWidth="1"/>
    <col min="41" max="41" width="6.42578125" style="11" customWidth="1"/>
    <col min="42" max="42" width="6.7109375" style="11" customWidth="1"/>
    <col min="43" max="43" width="6.85546875" style="11" customWidth="1"/>
    <col min="44" max="44" width="6.42578125" style="11" customWidth="1"/>
    <col min="45" max="45" width="6.7109375" style="11" customWidth="1"/>
    <col min="46" max="46" width="6.85546875" style="11" customWidth="1"/>
    <col min="47" max="47" width="6.42578125" style="11" customWidth="1"/>
    <col min="48" max="48" width="6.7109375" style="11" customWidth="1"/>
    <col min="49" max="49" width="6.85546875" style="11" customWidth="1"/>
    <col min="50" max="50" width="6.42578125" style="11" customWidth="1"/>
    <col min="51" max="51" width="6.7109375" style="11" customWidth="1"/>
    <col min="52" max="52" width="6.85546875" style="11" customWidth="1"/>
    <col min="53" max="53" width="6.42578125" style="11" customWidth="1"/>
    <col min="54" max="54" width="6.7109375" style="11" customWidth="1"/>
    <col min="55" max="55" width="6.85546875" style="11" customWidth="1"/>
    <col min="56" max="56" width="6.42578125" style="11" customWidth="1"/>
    <col min="57" max="57" width="6.7109375" style="11" customWidth="1"/>
    <col min="58" max="58" width="6.85546875" style="11" customWidth="1"/>
    <col min="59" max="59" width="6.42578125" style="11" customWidth="1"/>
    <col min="60" max="60" width="6.7109375" style="11" customWidth="1"/>
    <col min="61" max="61" width="6.85546875" style="11" customWidth="1"/>
    <col min="62" max="62" width="6.42578125" style="11" customWidth="1"/>
    <col min="63" max="63" width="6.7109375" style="11" customWidth="1"/>
    <col min="64" max="64" width="6.85546875" style="11" customWidth="1"/>
    <col min="65" max="65" width="6.42578125" style="11" customWidth="1"/>
    <col min="66" max="66" width="6.7109375" style="11" customWidth="1"/>
    <col min="67" max="67" width="6.85546875" style="11" customWidth="1"/>
    <col min="68" max="68" width="6.42578125" style="11" customWidth="1"/>
    <col min="69" max="69" width="6.7109375" style="11" customWidth="1"/>
    <col min="70" max="70" width="6.85546875" style="11" customWidth="1"/>
    <col min="71" max="71" width="6.42578125" style="11" customWidth="1"/>
    <col min="72" max="72" width="6.7109375" style="11" customWidth="1"/>
    <col min="73" max="73" width="6.85546875" style="11" customWidth="1"/>
    <col min="74" max="74" width="6.42578125" style="11" customWidth="1"/>
    <col min="75" max="75" width="6.7109375" style="11" customWidth="1"/>
    <col min="76" max="76" width="6.85546875" style="11" customWidth="1"/>
    <col min="77" max="77" width="6.42578125" style="11" customWidth="1"/>
    <col min="78" max="78" width="6.7109375" style="11" customWidth="1"/>
    <col min="79" max="79" width="6.85546875" style="11" customWidth="1"/>
    <col min="80" max="80" width="6.42578125" style="11" customWidth="1"/>
    <col min="81" max="81" width="6.7109375" style="11" customWidth="1"/>
    <col min="82" max="82" width="6.85546875" style="11" customWidth="1"/>
    <col min="83" max="83" width="6.42578125" style="11" customWidth="1"/>
    <col min="84" max="84" width="6.7109375" style="11" customWidth="1"/>
    <col min="85" max="85" width="6.85546875" style="11" customWidth="1"/>
    <col min="86" max="86" width="6.42578125" style="11" customWidth="1"/>
    <col min="87" max="87" width="6.7109375" style="11" customWidth="1"/>
    <col min="88" max="88" width="6.85546875" style="11" customWidth="1"/>
    <col min="89" max="89" width="6.42578125" style="11" customWidth="1"/>
    <col min="90" max="90" width="6.7109375" style="11" customWidth="1"/>
    <col min="91" max="91" width="6.85546875" style="11" customWidth="1"/>
    <col min="92" max="92" width="6.42578125" style="11" customWidth="1"/>
    <col min="93" max="93" width="6.7109375" style="11" customWidth="1"/>
    <col min="94" max="94" width="6.85546875" style="11" customWidth="1"/>
    <col min="95" max="95" width="6.42578125" style="11" customWidth="1"/>
    <col min="96" max="96" width="6.7109375" style="11" customWidth="1"/>
    <col min="97" max="97" width="6.85546875" style="11" customWidth="1"/>
    <col min="98" max="98" width="6.42578125" style="11" customWidth="1"/>
    <col min="99" max="99" width="6.7109375" style="11" customWidth="1"/>
    <col min="100" max="100" width="6.85546875" style="11" customWidth="1"/>
    <col min="101" max="102" width="6.42578125" style="11" customWidth="1"/>
    <col min="103" max="103" width="7.85546875" style="11" customWidth="1"/>
    <col min="104" max="105" width="6.42578125" style="11" customWidth="1"/>
    <col min="106" max="106" width="7.5703125" style="11" customWidth="1"/>
    <col min="107" max="107" width="6.7109375" style="11" customWidth="1"/>
    <col min="108" max="108" width="6.42578125" style="11" customWidth="1"/>
    <col min="109" max="109" width="8.28515625" style="11" customWidth="1"/>
    <col min="110" max="110" width="6.42578125" style="11" customWidth="1"/>
    <col min="111" max="111" width="5.5703125" style="11" customWidth="1"/>
    <col min="112" max="112" width="5.140625" style="11" customWidth="1"/>
    <col min="113" max="113" width="5" style="11" customWidth="1"/>
    <col min="114" max="114" width="6.5703125" style="11" customWidth="1"/>
    <col min="115" max="115" width="5.28515625" style="11" customWidth="1"/>
    <col min="116" max="116" width="5" style="11" customWidth="1"/>
    <col min="117" max="117" width="4.7109375" style="11" customWidth="1"/>
    <col min="118" max="118" width="5" style="11" customWidth="1"/>
    <col min="119" max="119" width="5.42578125" style="11" bestFit="1" customWidth="1"/>
    <col min="120" max="120" width="6.140625" style="42" customWidth="1"/>
    <col min="121" max="121" width="6.85546875" style="42" customWidth="1"/>
    <col min="122" max="122" width="5.42578125" style="42" bestFit="1" customWidth="1"/>
    <col min="123" max="16384" width="9.140625" style="11"/>
  </cols>
  <sheetData>
    <row r="1" spans="1:122" s="46" customFormat="1" ht="18.75" customHeight="1">
      <c r="A1" s="65" t="s">
        <v>0</v>
      </c>
      <c r="B1" s="65"/>
      <c r="C1" s="34"/>
      <c r="D1" s="45"/>
      <c r="E1" s="45"/>
      <c r="F1" s="34"/>
      <c r="G1" s="45"/>
      <c r="H1" s="45"/>
      <c r="I1" s="34"/>
      <c r="J1" s="45"/>
      <c r="K1" s="45"/>
      <c r="L1" s="34"/>
      <c r="M1" s="45"/>
      <c r="N1" s="45"/>
      <c r="O1" s="34"/>
      <c r="P1" s="45"/>
      <c r="Q1" s="45"/>
      <c r="R1" s="34"/>
      <c r="S1" s="45"/>
      <c r="T1" s="45"/>
      <c r="U1" s="34"/>
      <c r="V1" s="45"/>
      <c r="W1" s="45"/>
      <c r="X1" s="34"/>
      <c r="Y1" s="45"/>
      <c r="Z1" s="45"/>
      <c r="AA1" s="34"/>
      <c r="AB1" s="45"/>
      <c r="AC1" s="45"/>
      <c r="AD1" s="34"/>
      <c r="AE1" s="45"/>
      <c r="AF1" s="45"/>
      <c r="AG1" s="34"/>
      <c r="AH1" s="45"/>
      <c r="AI1" s="45"/>
      <c r="AJ1" s="34"/>
      <c r="AK1" s="45"/>
      <c r="AL1" s="45"/>
      <c r="AM1" s="34"/>
      <c r="AN1" s="45"/>
      <c r="AO1" s="45"/>
      <c r="AP1" s="34"/>
      <c r="AQ1" s="45"/>
      <c r="AR1" s="45"/>
      <c r="AS1" s="34"/>
      <c r="AT1" s="45"/>
      <c r="AU1" s="45"/>
      <c r="AV1" s="34"/>
      <c r="AW1" s="45"/>
      <c r="AX1" s="45"/>
      <c r="AY1" s="34"/>
      <c r="AZ1" s="45"/>
      <c r="BA1" s="45"/>
      <c r="BB1" s="34"/>
      <c r="BC1" s="45"/>
      <c r="BD1" s="45"/>
      <c r="BE1" s="34"/>
      <c r="BF1" s="45"/>
      <c r="BG1" s="45"/>
      <c r="BH1" s="34"/>
      <c r="BI1" s="45"/>
      <c r="BJ1" s="45"/>
      <c r="BK1" s="34"/>
      <c r="BL1" s="45"/>
      <c r="BM1" s="45"/>
      <c r="BN1" s="34"/>
      <c r="BO1" s="45"/>
      <c r="BP1" s="45"/>
      <c r="BQ1" s="34"/>
      <c r="BR1" s="45"/>
      <c r="BS1" s="45"/>
      <c r="BT1" s="34"/>
      <c r="BU1" s="45"/>
      <c r="BV1" s="45"/>
      <c r="BW1" s="34"/>
      <c r="BX1" s="45"/>
      <c r="BY1" s="45"/>
      <c r="BZ1" s="34"/>
      <c r="CA1" s="45"/>
      <c r="CB1" s="45"/>
      <c r="CC1" s="34"/>
      <c r="CD1" s="45"/>
      <c r="CE1" s="45"/>
      <c r="CF1" s="34"/>
      <c r="CG1" s="45"/>
      <c r="CH1" s="45"/>
      <c r="CI1" s="34"/>
      <c r="CJ1" s="45"/>
      <c r="CK1" s="45"/>
      <c r="CL1" s="34"/>
      <c r="CM1" s="45"/>
      <c r="CN1" s="45"/>
      <c r="CO1" s="34"/>
      <c r="CP1" s="45"/>
      <c r="CQ1" s="45"/>
      <c r="CR1" s="34"/>
      <c r="CS1" s="45"/>
      <c r="CT1" s="45"/>
      <c r="CU1" s="34"/>
      <c r="CV1" s="45"/>
      <c r="CW1" s="45"/>
      <c r="DG1" s="34"/>
      <c r="DH1" s="45"/>
      <c r="DI1" s="45"/>
      <c r="DJ1" s="34"/>
      <c r="DK1" s="45"/>
      <c r="DL1" s="45"/>
      <c r="DM1" s="34"/>
      <c r="DN1" s="45"/>
      <c r="DO1" s="45"/>
      <c r="DP1" s="34"/>
      <c r="DQ1" s="35"/>
      <c r="DR1" s="35"/>
    </row>
    <row r="2" spans="1:122" s="46" customFormat="1" ht="16.5" customHeight="1">
      <c r="A2" s="65" t="s">
        <v>52</v>
      </c>
      <c r="B2" s="65"/>
      <c r="C2" s="34"/>
      <c r="D2" s="45"/>
      <c r="E2" s="45"/>
      <c r="F2" s="34"/>
      <c r="G2" s="45"/>
      <c r="H2" s="45"/>
      <c r="I2" s="34"/>
      <c r="J2" s="45"/>
      <c r="K2" s="45"/>
      <c r="L2" s="34"/>
      <c r="M2" s="45"/>
      <c r="N2" s="45"/>
      <c r="O2" s="34"/>
      <c r="P2" s="45"/>
      <c r="Q2" s="45"/>
      <c r="R2" s="34"/>
      <c r="S2" s="45"/>
      <c r="T2" s="45"/>
      <c r="U2" s="34"/>
      <c r="V2" s="45"/>
      <c r="W2" s="45"/>
      <c r="X2" s="34"/>
      <c r="Y2" s="45"/>
      <c r="Z2" s="45"/>
      <c r="AA2" s="34"/>
      <c r="AB2" s="45"/>
      <c r="AC2" s="45"/>
      <c r="AD2" s="34"/>
      <c r="AE2" s="45"/>
      <c r="AF2" s="45"/>
      <c r="AG2" s="34"/>
      <c r="AH2" s="45"/>
      <c r="AI2" s="45"/>
      <c r="AJ2" s="34"/>
      <c r="AK2" s="45"/>
      <c r="AL2" s="45"/>
      <c r="AM2" s="34"/>
      <c r="AN2" s="45"/>
      <c r="AO2" s="45"/>
      <c r="AP2" s="34"/>
      <c r="AQ2" s="45"/>
      <c r="AR2" s="45"/>
      <c r="AS2" s="34"/>
      <c r="AT2" s="45"/>
      <c r="AU2" s="45"/>
      <c r="AV2" s="34"/>
      <c r="AW2" s="45"/>
      <c r="AX2" s="45"/>
      <c r="AY2" s="34"/>
      <c r="AZ2" s="45"/>
      <c r="BA2" s="45"/>
      <c r="BB2" s="34"/>
      <c r="BC2" s="45"/>
      <c r="BD2" s="45"/>
      <c r="BE2" s="34"/>
      <c r="BF2" s="45"/>
      <c r="BG2" s="45"/>
      <c r="BH2" s="34"/>
      <c r="BI2" s="45"/>
      <c r="BJ2" s="45"/>
      <c r="BK2" s="34"/>
      <c r="BL2" s="45"/>
      <c r="BM2" s="45"/>
      <c r="BN2" s="34"/>
      <c r="BO2" s="45"/>
      <c r="BP2" s="45"/>
      <c r="BQ2" s="34"/>
      <c r="BR2" s="45"/>
      <c r="BS2" s="45"/>
      <c r="BT2" s="34"/>
      <c r="BU2" s="45"/>
      <c r="BV2" s="45"/>
      <c r="BW2" s="34"/>
      <c r="BX2" s="45"/>
      <c r="BY2" s="45"/>
      <c r="BZ2" s="34"/>
      <c r="CA2" s="45"/>
      <c r="CB2" s="45"/>
      <c r="CC2" s="34"/>
      <c r="CD2" s="45"/>
      <c r="CE2" s="45"/>
      <c r="CF2" s="34"/>
      <c r="CG2" s="45"/>
      <c r="CH2" s="45"/>
      <c r="CI2" s="34"/>
      <c r="CJ2" s="45"/>
      <c r="CK2" s="45"/>
      <c r="CL2" s="34"/>
      <c r="CM2" s="45"/>
      <c r="CN2" s="45"/>
      <c r="CO2" s="34"/>
      <c r="CP2" s="45"/>
      <c r="CQ2" s="45"/>
      <c r="CR2" s="34"/>
      <c r="CS2" s="45"/>
      <c r="CT2" s="45"/>
      <c r="CU2" s="34"/>
      <c r="CV2" s="45"/>
      <c r="CW2" s="45"/>
      <c r="DG2" s="34"/>
      <c r="DH2" s="45"/>
      <c r="DI2" s="45"/>
      <c r="DJ2" s="34"/>
      <c r="DK2" s="45"/>
      <c r="DL2" s="45"/>
      <c r="DM2" s="34"/>
      <c r="DN2" s="45"/>
      <c r="DO2" s="45"/>
      <c r="DP2" s="34"/>
      <c r="DQ2" s="35"/>
      <c r="DR2" s="35"/>
    </row>
    <row r="3" spans="1:122" s="46" customFormat="1" ht="15.75" customHeight="1">
      <c r="A3" s="66" t="s">
        <v>53</v>
      </c>
      <c r="B3" s="66"/>
      <c r="C3" s="47"/>
      <c r="D3" s="45"/>
      <c r="E3" s="45"/>
      <c r="F3" s="47"/>
      <c r="G3" s="45"/>
      <c r="H3" s="45"/>
      <c r="I3" s="47"/>
      <c r="J3" s="45"/>
      <c r="K3" s="45"/>
      <c r="L3" s="47"/>
      <c r="M3" s="45"/>
      <c r="N3" s="45"/>
      <c r="O3" s="47"/>
      <c r="P3" s="45"/>
      <c r="Q3" s="45"/>
      <c r="R3" s="47"/>
      <c r="S3" s="45"/>
      <c r="T3" s="45"/>
      <c r="U3" s="47"/>
      <c r="V3" s="45"/>
      <c r="W3" s="45"/>
      <c r="X3" s="47"/>
      <c r="Y3" s="45"/>
      <c r="Z3" s="45"/>
      <c r="AA3" s="47"/>
      <c r="AB3" s="45"/>
      <c r="AC3" s="45"/>
      <c r="AD3" s="47"/>
      <c r="AE3" s="45"/>
      <c r="AF3" s="45"/>
      <c r="AG3" s="47"/>
      <c r="AH3" s="45"/>
      <c r="AI3" s="45"/>
      <c r="AJ3" s="47"/>
      <c r="AK3" s="45"/>
      <c r="AL3" s="45"/>
      <c r="AM3" s="47"/>
      <c r="AN3" s="45"/>
      <c r="AO3" s="45"/>
      <c r="AP3" s="47"/>
      <c r="AQ3" s="45"/>
      <c r="AR3" s="45"/>
      <c r="AS3" s="47"/>
      <c r="AT3" s="45"/>
      <c r="AU3" s="45"/>
      <c r="AV3" s="47"/>
      <c r="AW3" s="45"/>
      <c r="AX3" s="45"/>
      <c r="AY3" s="47"/>
      <c r="AZ3" s="45"/>
      <c r="BA3" s="45"/>
      <c r="BB3" s="64"/>
      <c r="BC3" s="45"/>
      <c r="BD3" s="45"/>
      <c r="BE3" s="47"/>
      <c r="BF3" s="45"/>
      <c r="BG3" s="45"/>
      <c r="BH3" s="47"/>
      <c r="BI3" s="45"/>
      <c r="BJ3" s="45"/>
      <c r="BK3" s="47"/>
      <c r="BL3" s="45"/>
      <c r="BM3" s="45"/>
      <c r="BN3" s="47"/>
      <c r="BO3" s="45"/>
      <c r="BP3" s="45"/>
      <c r="BQ3" s="47"/>
      <c r="BR3" s="45"/>
      <c r="BS3" s="45"/>
      <c r="BT3" s="47"/>
      <c r="BU3" s="45"/>
      <c r="BV3" s="45"/>
      <c r="BW3" s="47"/>
      <c r="BX3" s="45"/>
      <c r="BY3" s="45"/>
      <c r="BZ3" s="47"/>
      <c r="CA3" s="45"/>
      <c r="CB3" s="45"/>
      <c r="CC3" s="47"/>
      <c r="CD3" s="45"/>
      <c r="CE3" s="45"/>
      <c r="CF3" s="47"/>
      <c r="CG3" s="45"/>
      <c r="CH3" s="45"/>
      <c r="CI3" s="47"/>
      <c r="CJ3" s="45"/>
      <c r="CK3" s="45"/>
      <c r="CL3" s="47"/>
      <c r="CM3" s="45"/>
      <c r="CN3" s="45"/>
      <c r="CO3" s="47"/>
      <c r="CP3" s="45"/>
      <c r="CQ3" s="45"/>
      <c r="CR3" s="47"/>
      <c r="CS3" s="45"/>
      <c r="CT3" s="45"/>
      <c r="CU3" s="47"/>
      <c r="CV3" s="45"/>
      <c r="CW3" s="45"/>
      <c r="DG3" s="47"/>
      <c r="DH3" s="45"/>
      <c r="DI3" s="45"/>
      <c r="DJ3" s="47"/>
      <c r="DK3" s="45"/>
      <c r="DL3" s="45"/>
      <c r="DM3" s="47"/>
      <c r="DN3" s="45"/>
      <c r="DO3" s="45"/>
      <c r="DP3" s="36"/>
      <c r="DQ3" s="35"/>
      <c r="DR3" s="35"/>
    </row>
    <row r="4" spans="1:122" s="46" customFormat="1" ht="15" customHeight="1">
      <c r="A4" s="67" t="s">
        <v>1</v>
      </c>
      <c r="B4" s="67"/>
      <c r="D4" s="45"/>
      <c r="E4" s="45"/>
      <c r="G4" s="45"/>
      <c r="H4" s="45"/>
      <c r="J4" s="45"/>
      <c r="K4" s="45"/>
      <c r="M4" s="45"/>
      <c r="N4" s="45"/>
      <c r="P4" s="45"/>
      <c r="Q4" s="45"/>
      <c r="S4" s="45"/>
      <c r="T4" s="45"/>
      <c r="V4" s="45"/>
      <c r="W4" s="45"/>
      <c r="Y4" s="45"/>
      <c r="Z4" s="45"/>
      <c r="AB4" s="45"/>
      <c r="AC4" s="45"/>
      <c r="AE4" s="45"/>
      <c r="AF4" s="45"/>
      <c r="AH4" s="45"/>
      <c r="AI4" s="45"/>
      <c r="AK4" s="45"/>
      <c r="AL4" s="45"/>
      <c r="AN4" s="45"/>
      <c r="AO4" s="45"/>
      <c r="AQ4" s="45"/>
      <c r="AR4" s="45"/>
      <c r="AT4" s="45"/>
      <c r="AU4" s="45"/>
      <c r="AW4" s="45"/>
      <c r="AX4" s="45"/>
      <c r="AZ4" s="45"/>
      <c r="BA4" s="45"/>
      <c r="BC4" s="45"/>
      <c r="BD4" s="45"/>
      <c r="BF4" s="45"/>
      <c r="BG4" s="45"/>
      <c r="BI4" s="45"/>
      <c r="BJ4" s="45"/>
      <c r="BL4" s="45"/>
      <c r="BM4" s="45"/>
      <c r="BO4" s="45"/>
      <c r="BP4" s="45"/>
      <c r="BR4" s="45"/>
      <c r="BS4" s="45"/>
      <c r="BU4" s="45"/>
      <c r="BV4" s="45"/>
      <c r="BX4" s="45"/>
      <c r="BY4" s="45"/>
      <c r="CA4" s="45"/>
      <c r="CB4" s="45"/>
      <c r="CD4" s="45"/>
      <c r="CE4" s="45"/>
      <c r="CG4" s="45"/>
      <c r="CH4" s="45"/>
      <c r="CJ4" s="45"/>
      <c r="CK4" s="45"/>
      <c r="CM4" s="45"/>
      <c r="CN4" s="45"/>
      <c r="CP4" s="45"/>
      <c r="CQ4" s="45"/>
      <c r="CS4" s="45"/>
      <c r="CT4" s="45"/>
      <c r="CV4" s="45"/>
      <c r="CW4" s="45"/>
      <c r="DH4" s="45"/>
      <c r="DI4" s="45"/>
      <c r="DK4" s="45"/>
      <c r="DL4" s="45"/>
      <c r="DN4" s="45"/>
      <c r="DO4" s="45"/>
      <c r="DP4" s="34"/>
      <c r="DQ4" s="35"/>
      <c r="DR4" s="35"/>
    </row>
    <row r="5" spans="1:122" ht="18" customHeight="1">
      <c r="A5" s="68" t="s">
        <v>2</v>
      </c>
      <c r="B5" s="68" t="s">
        <v>3</v>
      </c>
      <c r="C5" s="69" t="s">
        <v>4</v>
      </c>
      <c r="D5" s="73"/>
      <c r="E5" s="73"/>
      <c r="F5" s="73"/>
      <c r="G5" s="73"/>
      <c r="H5" s="73"/>
      <c r="I5" s="73"/>
      <c r="J5" s="73"/>
      <c r="K5" s="70"/>
      <c r="L5" s="69" t="s">
        <v>5</v>
      </c>
      <c r="M5" s="73"/>
      <c r="N5" s="73"/>
      <c r="O5" s="73"/>
      <c r="P5" s="73"/>
      <c r="Q5" s="73"/>
      <c r="R5" s="73"/>
      <c r="S5" s="73"/>
      <c r="T5" s="70"/>
      <c r="U5" s="69" t="s">
        <v>6</v>
      </c>
      <c r="V5" s="73"/>
      <c r="W5" s="73"/>
      <c r="X5" s="73"/>
      <c r="Y5" s="73"/>
      <c r="Z5" s="73"/>
      <c r="AA5" s="73"/>
      <c r="AB5" s="73"/>
      <c r="AC5" s="70"/>
      <c r="AD5" s="69" t="s">
        <v>7</v>
      </c>
      <c r="AE5" s="73"/>
      <c r="AF5" s="73"/>
      <c r="AG5" s="73"/>
      <c r="AH5" s="73"/>
      <c r="AI5" s="73"/>
      <c r="AJ5" s="73"/>
      <c r="AK5" s="73"/>
      <c r="AL5" s="70"/>
      <c r="AM5" s="69" t="s">
        <v>8</v>
      </c>
      <c r="AN5" s="73"/>
      <c r="AO5" s="73"/>
      <c r="AP5" s="73"/>
      <c r="AQ5" s="73"/>
      <c r="AR5" s="73"/>
      <c r="AS5" s="73"/>
      <c r="AT5" s="73"/>
      <c r="AU5" s="70"/>
      <c r="AV5" s="69" t="s">
        <v>9</v>
      </c>
      <c r="AW5" s="73"/>
      <c r="AX5" s="73"/>
      <c r="AY5" s="73"/>
      <c r="AZ5" s="73"/>
      <c r="BA5" s="73"/>
      <c r="BB5" s="73"/>
      <c r="BC5" s="73"/>
      <c r="BD5" s="70"/>
      <c r="BE5" s="69" t="s">
        <v>12</v>
      </c>
      <c r="BF5" s="73"/>
      <c r="BG5" s="73"/>
      <c r="BH5" s="73"/>
      <c r="BI5" s="73"/>
      <c r="BJ5" s="73"/>
      <c r="BK5" s="73"/>
      <c r="BL5" s="73"/>
      <c r="BM5" s="70"/>
      <c r="BN5" s="69" t="s">
        <v>10</v>
      </c>
      <c r="BO5" s="73"/>
      <c r="BP5" s="73"/>
      <c r="BQ5" s="73"/>
      <c r="BR5" s="73"/>
      <c r="BS5" s="73"/>
      <c r="BT5" s="73"/>
      <c r="BU5" s="73"/>
      <c r="BV5" s="70"/>
      <c r="BW5" s="69" t="s">
        <v>11</v>
      </c>
      <c r="BX5" s="73"/>
      <c r="BY5" s="73"/>
      <c r="BZ5" s="73"/>
      <c r="CA5" s="73"/>
      <c r="CB5" s="73"/>
      <c r="CC5" s="73"/>
      <c r="CD5" s="73"/>
      <c r="CE5" s="70"/>
      <c r="CF5" s="69" t="s">
        <v>58</v>
      </c>
      <c r="CG5" s="73"/>
      <c r="CH5" s="73"/>
      <c r="CI5" s="73"/>
      <c r="CJ5" s="73"/>
      <c r="CK5" s="73"/>
      <c r="CL5" s="73"/>
      <c r="CM5" s="73"/>
      <c r="CN5" s="70"/>
      <c r="CO5" s="69" t="s">
        <v>59</v>
      </c>
      <c r="CP5" s="73"/>
      <c r="CQ5" s="73"/>
      <c r="CR5" s="73"/>
      <c r="CS5" s="73"/>
      <c r="CT5" s="73"/>
      <c r="CU5" s="73"/>
      <c r="CV5" s="73"/>
      <c r="CW5" s="70"/>
      <c r="CX5" s="69" t="s">
        <v>60</v>
      </c>
      <c r="CY5" s="73"/>
      <c r="CZ5" s="73"/>
      <c r="DA5" s="73"/>
      <c r="DB5" s="73"/>
      <c r="DC5" s="73"/>
      <c r="DD5" s="73"/>
      <c r="DE5" s="73"/>
      <c r="DF5" s="70"/>
      <c r="DG5" s="69" t="s">
        <v>61</v>
      </c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0"/>
    </row>
    <row r="6" spans="1:122" ht="18" customHeight="1">
      <c r="A6" s="68"/>
      <c r="B6" s="68"/>
      <c r="C6" s="69" t="s">
        <v>57</v>
      </c>
      <c r="D6" s="73"/>
      <c r="E6" s="70"/>
      <c r="F6" s="69" t="s">
        <v>56</v>
      </c>
      <c r="G6" s="73"/>
      <c r="H6" s="70"/>
      <c r="I6" s="69" t="s">
        <v>55</v>
      </c>
      <c r="J6" s="73"/>
      <c r="K6" s="70"/>
      <c r="L6" s="69" t="s">
        <v>57</v>
      </c>
      <c r="M6" s="73"/>
      <c r="N6" s="70"/>
      <c r="O6" s="69" t="s">
        <v>56</v>
      </c>
      <c r="P6" s="73"/>
      <c r="Q6" s="70"/>
      <c r="R6" s="69" t="s">
        <v>55</v>
      </c>
      <c r="S6" s="73"/>
      <c r="T6" s="70"/>
      <c r="U6" s="69" t="s">
        <v>57</v>
      </c>
      <c r="V6" s="73"/>
      <c r="W6" s="70"/>
      <c r="X6" s="69" t="s">
        <v>56</v>
      </c>
      <c r="Y6" s="73"/>
      <c r="Z6" s="70"/>
      <c r="AA6" s="69" t="s">
        <v>55</v>
      </c>
      <c r="AB6" s="73"/>
      <c r="AC6" s="70"/>
      <c r="AD6" s="69" t="s">
        <v>57</v>
      </c>
      <c r="AE6" s="73"/>
      <c r="AF6" s="70"/>
      <c r="AG6" s="69" t="s">
        <v>56</v>
      </c>
      <c r="AH6" s="73"/>
      <c r="AI6" s="70"/>
      <c r="AJ6" s="69" t="s">
        <v>55</v>
      </c>
      <c r="AK6" s="73"/>
      <c r="AL6" s="70"/>
      <c r="AM6" s="69" t="s">
        <v>57</v>
      </c>
      <c r="AN6" s="73"/>
      <c r="AO6" s="70"/>
      <c r="AP6" s="69" t="s">
        <v>56</v>
      </c>
      <c r="AQ6" s="73"/>
      <c r="AR6" s="70"/>
      <c r="AS6" s="69" t="s">
        <v>55</v>
      </c>
      <c r="AT6" s="73"/>
      <c r="AU6" s="70"/>
      <c r="AV6" s="69" t="s">
        <v>57</v>
      </c>
      <c r="AW6" s="73"/>
      <c r="AX6" s="70"/>
      <c r="AY6" s="69" t="s">
        <v>56</v>
      </c>
      <c r="AZ6" s="73"/>
      <c r="BA6" s="70"/>
      <c r="BB6" s="69" t="s">
        <v>55</v>
      </c>
      <c r="BC6" s="73"/>
      <c r="BD6" s="70"/>
      <c r="BE6" s="69" t="s">
        <v>57</v>
      </c>
      <c r="BF6" s="73"/>
      <c r="BG6" s="70"/>
      <c r="BH6" s="69" t="s">
        <v>56</v>
      </c>
      <c r="BI6" s="73"/>
      <c r="BJ6" s="70"/>
      <c r="BK6" s="69" t="s">
        <v>55</v>
      </c>
      <c r="BL6" s="73"/>
      <c r="BM6" s="70"/>
      <c r="BN6" s="69" t="s">
        <v>57</v>
      </c>
      <c r="BO6" s="73"/>
      <c r="BP6" s="70"/>
      <c r="BQ6" s="69" t="s">
        <v>56</v>
      </c>
      <c r="BR6" s="73"/>
      <c r="BS6" s="70"/>
      <c r="BT6" s="69" t="s">
        <v>55</v>
      </c>
      <c r="BU6" s="73"/>
      <c r="BV6" s="70"/>
      <c r="BW6" s="69" t="s">
        <v>57</v>
      </c>
      <c r="BX6" s="73"/>
      <c r="BY6" s="70"/>
      <c r="BZ6" s="69" t="s">
        <v>56</v>
      </c>
      <c r="CA6" s="73"/>
      <c r="CB6" s="70"/>
      <c r="CC6" s="69" t="s">
        <v>55</v>
      </c>
      <c r="CD6" s="73"/>
      <c r="CE6" s="70"/>
      <c r="CF6" s="69" t="s">
        <v>57</v>
      </c>
      <c r="CG6" s="73"/>
      <c r="CH6" s="70"/>
      <c r="CI6" s="69" t="s">
        <v>56</v>
      </c>
      <c r="CJ6" s="73"/>
      <c r="CK6" s="70"/>
      <c r="CL6" s="69" t="s">
        <v>55</v>
      </c>
      <c r="CM6" s="73"/>
      <c r="CN6" s="70"/>
      <c r="CO6" s="69" t="s">
        <v>57</v>
      </c>
      <c r="CP6" s="73"/>
      <c r="CQ6" s="70"/>
      <c r="CR6" s="69" t="s">
        <v>56</v>
      </c>
      <c r="CS6" s="73"/>
      <c r="CT6" s="70"/>
      <c r="CU6" s="69" t="s">
        <v>55</v>
      </c>
      <c r="CV6" s="73"/>
      <c r="CW6" s="70"/>
      <c r="CX6" s="69" t="s">
        <v>13</v>
      </c>
      <c r="CY6" s="73"/>
      <c r="CZ6" s="70"/>
      <c r="DA6" s="69" t="s">
        <v>14</v>
      </c>
      <c r="DB6" s="73"/>
      <c r="DC6" s="70"/>
      <c r="DD6" s="69" t="s">
        <v>15</v>
      </c>
      <c r="DE6" s="73"/>
      <c r="DF6" s="70"/>
      <c r="DG6" s="69" t="s">
        <v>57</v>
      </c>
      <c r="DH6" s="73"/>
      <c r="DI6" s="70"/>
      <c r="DJ6" s="69" t="s">
        <v>56</v>
      </c>
      <c r="DK6" s="73"/>
      <c r="DL6" s="70"/>
      <c r="DM6" s="69" t="s">
        <v>60</v>
      </c>
      <c r="DN6" s="73"/>
      <c r="DO6" s="70"/>
      <c r="DP6" s="69" t="s">
        <v>55</v>
      </c>
      <c r="DQ6" s="73"/>
      <c r="DR6" s="70"/>
    </row>
    <row r="7" spans="1:122" ht="19.5" customHeight="1">
      <c r="A7" s="68"/>
      <c r="B7" s="68"/>
      <c r="C7" s="71" t="s">
        <v>16</v>
      </c>
      <c r="D7" s="69" t="s">
        <v>17</v>
      </c>
      <c r="E7" s="70"/>
      <c r="F7" s="71" t="s">
        <v>16</v>
      </c>
      <c r="G7" s="69" t="s">
        <v>17</v>
      </c>
      <c r="H7" s="70"/>
      <c r="I7" s="71" t="s">
        <v>16</v>
      </c>
      <c r="J7" s="69" t="s">
        <v>17</v>
      </c>
      <c r="K7" s="70"/>
      <c r="L7" s="71" t="s">
        <v>16</v>
      </c>
      <c r="M7" s="69" t="s">
        <v>17</v>
      </c>
      <c r="N7" s="70"/>
      <c r="O7" s="71" t="s">
        <v>16</v>
      </c>
      <c r="P7" s="69" t="s">
        <v>17</v>
      </c>
      <c r="Q7" s="70"/>
      <c r="R7" s="71" t="s">
        <v>16</v>
      </c>
      <c r="S7" s="69" t="s">
        <v>17</v>
      </c>
      <c r="T7" s="70"/>
      <c r="U7" s="71" t="s">
        <v>16</v>
      </c>
      <c r="V7" s="69" t="s">
        <v>17</v>
      </c>
      <c r="W7" s="70"/>
      <c r="X7" s="71" t="s">
        <v>16</v>
      </c>
      <c r="Y7" s="69" t="s">
        <v>17</v>
      </c>
      <c r="Z7" s="70"/>
      <c r="AA7" s="71" t="s">
        <v>16</v>
      </c>
      <c r="AB7" s="69" t="s">
        <v>17</v>
      </c>
      <c r="AC7" s="70"/>
      <c r="AD7" s="71" t="s">
        <v>16</v>
      </c>
      <c r="AE7" s="69" t="s">
        <v>17</v>
      </c>
      <c r="AF7" s="70"/>
      <c r="AG7" s="71" t="s">
        <v>16</v>
      </c>
      <c r="AH7" s="69" t="s">
        <v>17</v>
      </c>
      <c r="AI7" s="70"/>
      <c r="AJ7" s="71" t="s">
        <v>16</v>
      </c>
      <c r="AK7" s="69" t="s">
        <v>17</v>
      </c>
      <c r="AL7" s="70"/>
      <c r="AM7" s="71" t="s">
        <v>16</v>
      </c>
      <c r="AN7" s="69" t="s">
        <v>17</v>
      </c>
      <c r="AO7" s="70"/>
      <c r="AP7" s="71" t="s">
        <v>16</v>
      </c>
      <c r="AQ7" s="69" t="s">
        <v>17</v>
      </c>
      <c r="AR7" s="70"/>
      <c r="AS7" s="71" t="s">
        <v>16</v>
      </c>
      <c r="AT7" s="69" t="s">
        <v>17</v>
      </c>
      <c r="AU7" s="70"/>
      <c r="AV7" s="71" t="s">
        <v>16</v>
      </c>
      <c r="AW7" s="69" t="s">
        <v>17</v>
      </c>
      <c r="AX7" s="70"/>
      <c r="AY7" s="71" t="s">
        <v>16</v>
      </c>
      <c r="AZ7" s="69" t="s">
        <v>17</v>
      </c>
      <c r="BA7" s="70"/>
      <c r="BB7" s="71" t="s">
        <v>16</v>
      </c>
      <c r="BC7" s="69" t="s">
        <v>17</v>
      </c>
      <c r="BD7" s="70"/>
      <c r="BE7" s="71" t="s">
        <v>16</v>
      </c>
      <c r="BF7" s="69" t="s">
        <v>17</v>
      </c>
      <c r="BG7" s="70"/>
      <c r="BH7" s="71" t="s">
        <v>16</v>
      </c>
      <c r="BI7" s="69" t="s">
        <v>17</v>
      </c>
      <c r="BJ7" s="70"/>
      <c r="BK7" s="71" t="s">
        <v>16</v>
      </c>
      <c r="BL7" s="69" t="s">
        <v>17</v>
      </c>
      <c r="BM7" s="70"/>
      <c r="BN7" s="71" t="s">
        <v>16</v>
      </c>
      <c r="BO7" s="69" t="s">
        <v>17</v>
      </c>
      <c r="BP7" s="70"/>
      <c r="BQ7" s="71" t="s">
        <v>16</v>
      </c>
      <c r="BR7" s="69" t="s">
        <v>17</v>
      </c>
      <c r="BS7" s="70"/>
      <c r="BT7" s="71" t="s">
        <v>16</v>
      </c>
      <c r="BU7" s="69" t="s">
        <v>17</v>
      </c>
      <c r="BV7" s="70"/>
      <c r="BW7" s="71" t="s">
        <v>16</v>
      </c>
      <c r="BX7" s="69" t="s">
        <v>17</v>
      </c>
      <c r="BY7" s="70"/>
      <c r="BZ7" s="71" t="s">
        <v>16</v>
      </c>
      <c r="CA7" s="69" t="s">
        <v>17</v>
      </c>
      <c r="CB7" s="70"/>
      <c r="CC7" s="71" t="s">
        <v>16</v>
      </c>
      <c r="CD7" s="69" t="s">
        <v>17</v>
      </c>
      <c r="CE7" s="70"/>
      <c r="CF7" s="71" t="s">
        <v>16</v>
      </c>
      <c r="CG7" s="69" t="s">
        <v>17</v>
      </c>
      <c r="CH7" s="70"/>
      <c r="CI7" s="71" t="s">
        <v>16</v>
      </c>
      <c r="CJ7" s="69" t="s">
        <v>17</v>
      </c>
      <c r="CK7" s="70"/>
      <c r="CL7" s="71" t="s">
        <v>16</v>
      </c>
      <c r="CM7" s="69" t="s">
        <v>17</v>
      </c>
      <c r="CN7" s="70"/>
      <c r="CO7" s="71" t="s">
        <v>16</v>
      </c>
      <c r="CP7" s="69" t="s">
        <v>17</v>
      </c>
      <c r="CQ7" s="70"/>
      <c r="CR7" s="71" t="s">
        <v>16</v>
      </c>
      <c r="CS7" s="69" t="s">
        <v>17</v>
      </c>
      <c r="CT7" s="70"/>
      <c r="CU7" s="71" t="s">
        <v>16</v>
      </c>
      <c r="CV7" s="69" t="s">
        <v>17</v>
      </c>
      <c r="CW7" s="70"/>
      <c r="CX7" s="71" t="s">
        <v>16</v>
      </c>
      <c r="CY7" s="69" t="s">
        <v>17</v>
      </c>
      <c r="CZ7" s="70"/>
      <c r="DA7" s="71" t="s">
        <v>16</v>
      </c>
      <c r="DB7" s="69" t="s">
        <v>17</v>
      </c>
      <c r="DC7" s="70"/>
      <c r="DD7" s="71" t="s">
        <v>16</v>
      </c>
      <c r="DE7" s="69" t="s">
        <v>17</v>
      </c>
      <c r="DF7" s="70"/>
      <c r="DG7" s="71" t="s">
        <v>16</v>
      </c>
      <c r="DH7" s="69" t="s">
        <v>17</v>
      </c>
      <c r="DI7" s="70"/>
      <c r="DJ7" s="71" t="s">
        <v>16</v>
      </c>
      <c r="DK7" s="69" t="s">
        <v>17</v>
      </c>
      <c r="DL7" s="70"/>
      <c r="DM7" s="80" t="s">
        <v>16</v>
      </c>
      <c r="DN7" s="69" t="s">
        <v>17</v>
      </c>
      <c r="DO7" s="70"/>
      <c r="DP7" s="71" t="s">
        <v>16</v>
      </c>
      <c r="DQ7" s="69" t="s">
        <v>17</v>
      </c>
      <c r="DR7" s="70"/>
    </row>
    <row r="8" spans="1:122" ht="28.5" customHeight="1">
      <c r="A8" s="68"/>
      <c r="B8" s="68"/>
      <c r="C8" s="72"/>
      <c r="D8" s="48" t="s">
        <v>18</v>
      </c>
      <c r="E8" s="49" t="s">
        <v>19</v>
      </c>
      <c r="F8" s="72"/>
      <c r="G8" s="48" t="s">
        <v>18</v>
      </c>
      <c r="H8" s="49" t="s">
        <v>19</v>
      </c>
      <c r="I8" s="72"/>
      <c r="J8" s="48" t="s">
        <v>18</v>
      </c>
      <c r="K8" s="49" t="s">
        <v>19</v>
      </c>
      <c r="L8" s="72"/>
      <c r="M8" s="48" t="s">
        <v>18</v>
      </c>
      <c r="N8" s="49" t="s">
        <v>19</v>
      </c>
      <c r="O8" s="72"/>
      <c r="P8" s="48" t="s">
        <v>18</v>
      </c>
      <c r="Q8" s="49" t="s">
        <v>19</v>
      </c>
      <c r="R8" s="72"/>
      <c r="S8" s="48" t="s">
        <v>18</v>
      </c>
      <c r="T8" s="49" t="s">
        <v>19</v>
      </c>
      <c r="U8" s="72"/>
      <c r="V8" s="48" t="s">
        <v>18</v>
      </c>
      <c r="W8" s="49" t="s">
        <v>19</v>
      </c>
      <c r="X8" s="72"/>
      <c r="Y8" s="48" t="s">
        <v>18</v>
      </c>
      <c r="Z8" s="49" t="s">
        <v>19</v>
      </c>
      <c r="AA8" s="72"/>
      <c r="AB8" s="48" t="s">
        <v>18</v>
      </c>
      <c r="AC8" s="49" t="s">
        <v>19</v>
      </c>
      <c r="AD8" s="72"/>
      <c r="AE8" s="48" t="s">
        <v>18</v>
      </c>
      <c r="AF8" s="49" t="s">
        <v>19</v>
      </c>
      <c r="AG8" s="72"/>
      <c r="AH8" s="48" t="s">
        <v>18</v>
      </c>
      <c r="AI8" s="49" t="s">
        <v>19</v>
      </c>
      <c r="AJ8" s="72"/>
      <c r="AK8" s="48" t="s">
        <v>18</v>
      </c>
      <c r="AL8" s="49" t="s">
        <v>19</v>
      </c>
      <c r="AM8" s="72"/>
      <c r="AN8" s="48" t="s">
        <v>18</v>
      </c>
      <c r="AO8" s="49" t="s">
        <v>19</v>
      </c>
      <c r="AP8" s="72"/>
      <c r="AQ8" s="48" t="s">
        <v>18</v>
      </c>
      <c r="AR8" s="49" t="s">
        <v>19</v>
      </c>
      <c r="AS8" s="72"/>
      <c r="AT8" s="48" t="s">
        <v>18</v>
      </c>
      <c r="AU8" s="49" t="s">
        <v>19</v>
      </c>
      <c r="AV8" s="72"/>
      <c r="AW8" s="48" t="s">
        <v>18</v>
      </c>
      <c r="AX8" s="49" t="s">
        <v>19</v>
      </c>
      <c r="AY8" s="72"/>
      <c r="AZ8" s="48" t="s">
        <v>18</v>
      </c>
      <c r="BA8" s="49" t="s">
        <v>19</v>
      </c>
      <c r="BB8" s="72"/>
      <c r="BC8" s="48" t="s">
        <v>18</v>
      </c>
      <c r="BD8" s="49" t="s">
        <v>19</v>
      </c>
      <c r="BE8" s="72"/>
      <c r="BF8" s="48" t="s">
        <v>18</v>
      </c>
      <c r="BG8" s="49" t="s">
        <v>19</v>
      </c>
      <c r="BH8" s="72"/>
      <c r="BI8" s="48" t="s">
        <v>18</v>
      </c>
      <c r="BJ8" s="49" t="s">
        <v>19</v>
      </c>
      <c r="BK8" s="72"/>
      <c r="BL8" s="48" t="s">
        <v>18</v>
      </c>
      <c r="BM8" s="49" t="s">
        <v>19</v>
      </c>
      <c r="BN8" s="72"/>
      <c r="BO8" s="48" t="s">
        <v>18</v>
      </c>
      <c r="BP8" s="49" t="s">
        <v>19</v>
      </c>
      <c r="BQ8" s="72"/>
      <c r="BR8" s="48" t="s">
        <v>18</v>
      </c>
      <c r="BS8" s="49" t="s">
        <v>19</v>
      </c>
      <c r="BT8" s="72"/>
      <c r="BU8" s="48" t="s">
        <v>18</v>
      </c>
      <c r="BV8" s="49" t="s">
        <v>19</v>
      </c>
      <c r="BW8" s="72"/>
      <c r="BX8" s="48" t="s">
        <v>18</v>
      </c>
      <c r="BY8" s="49" t="s">
        <v>19</v>
      </c>
      <c r="BZ8" s="72"/>
      <c r="CA8" s="48" t="s">
        <v>18</v>
      </c>
      <c r="CB8" s="49" t="s">
        <v>19</v>
      </c>
      <c r="CC8" s="72"/>
      <c r="CD8" s="48" t="s">
        <v>18</v>
      </c>
      <c r="CE8" s="49" t="s">
        <v>19</v>
      </c>
      <c r="CF8" s="72"/>
      <c r="CG8" s="48" t="s">
        <v>18</v>
      </c>
      <c r="CH8" s="49" t="s">
        <v>19</v>
      </c>
      <c r="CI8" s="72"/>
      <c r="CJ8" s="48" t="s">
        <v>18</v>
      </c>
      <c r="CK8" s="49" t="s">
        <v>19</v>
      </c>
      <c r="CL8" s="72"/>
      <c r="CM8" s="48" t="s">
        <v>18</v>
      </c>
      <c r="CN8" s="49" t="s">
        <v>19</v>
      </c>
      <c r="CO8" s="72"/>
      <c r="CP8" s="48" t="s">
        <v>18</v>
      </c>
      <c r="CQ8" s="49" t="s">
        <v>19</v>
      </c>
      <c r="CR8" s="72"/>
      <c r="CS8" s="48" t="s">
        <v>18</v>
      </c>
      <c r="CT8" s="49" t="s">
        <v>19</v>
      </c>
      <c r="CU8" s="72"/>
      <c r="CV8" s="48" t="s">
        <v>18</v>
      </c>
      <c r="CW8" s="49" t="s">
        <v>19</v>
      </c>
      <c r="CX8" s="72"/>
      <c r="CY8" s="48" t="s">
        <v>18</v>
      </c>
      <c r="CZ8" s="49" t="s">
        <v>19</v>
      </c>
      <c r="DA8" s="72"/>
      <c r="DB8" s="48" t="s">
        <v>18</v>
      </c>
      <c r="DC8" s="49" t="s">
        <v>19</v>
      </c>
      <c r="DD8" s="72"/>
      <c r="DE8" s="48" t="s">
        <v>18</v>
      </c>
      <c r="DF8" s="49" t="s">
        <v>19</v>
      </c>
      <c r="DG8" s="72"/>
      <c r="DH8" s="48" t="s">
        <v>18</v>
      </c>
      <c r="DI8" s="49" t="s">
        <v>19</v>
      </c>
      <c r="DJ8" s="72"/>
      <c r="DK8" s="48" t="s">
        <v>18</v>
      </c>
      <c r="DL8" s="49" t="s">
        <v>19</v>
      </c>
      <c r="DM8" s="81"/>
      <c r="DN8" s="48" t="s">
        <v>18</v>
      </c>
      <c r="DO8" s="49" t="s">
        <v>19</v>
      </c>
      <c r="DP8" s="72"/>
      <c r="DQ8" s="37" t="s">
        <v>18</v>
      </c>
      <c r="DR8" s="38" t="s">
        <v>19</v>
      </c>
    </row>
    <row r="9" spans="1:122" ht="30">
      <c r="A9" s="3" t="s">
        <v>20</v>
      </c>
      <c r="B9" s="1" t="s">
        <v>62</v>
      </c>
      <c r="C9" s="5"/>
      <c r="D9" s="5"/>
      <c r="E9" s="6"/>
      <c r="F9" s="5"/>
      <c r="G9" s="5"/>
      <c r="H9" s="6"/>
      <c r="I9" s="50"/>
      <c r="J9" s="5"/>
      <c r="K9" s="6"/>
      <c r="L9" s="5"/>
      <c r="M9" s="5"/>
      <c r="N9" s="6"/>
      <c r="O9" s="51"/>
      <c r="P9" s="5"/>
      <c r="Q9" s="6"/>
      <c r="R9" s="5"/>
      <c r="S9" s="5"/>
      <c r="T9" s="6"/>
      <c r="U9" s="5"/>
      <c r="V9" s="5"/>
      <c r="W9" s="6"/>
      <c r="X9" s="5"/>
      <c r="Y9" s="5"/>
      <c r="Z9" s="6"/>
      <c r="AA9" s="5"/>
      <c r="AB9" s="5"/>
      <c r="AC9" s="6"/>
      <c r="AD9" s="5"/>
      <c r="AE9" s="5"/>
      <c r="AF9" s="6"/>
      <c r="AG9" s="5"/>
      <c r="AH9" s="5"/>
      <c r="AI9" s="6"/>
      <c r="AJ9" s="5"/>
      <c r="AK9" s="5"/>
      <c r="AL9" s="6"/>
      <c r="AM9" s="5"/>
      <c r="AN9" s="5"/>
      <c r="AO9" s="6"/>
      <c r="AP9" s="5"/>
      <c r="AQ9" s="5"/>
      <c r="AR9" s="6"/>
      <c r="AS9" s="5"/>
      <c r="AT9" s="5"/>
      <c r="AU9" s="6"/>
      <c r="AV9" s="5"/>
      <c r="AW9" s="5"/>
      <c r="AX9" s="6"/>
      <c r="AY9" s="5"/>
      <c r="AZ9" s="5"/>
      <c r="BA9" s="6"/>
      <c r="BB9" s="5"/>
      <c r="BC9" s="5"/>
      <c r="BD9" s="6"/>
      <c r="BE9" s="5"/>
      <c r="BF9" s="5"/>
      <c r="BG9" s="6"/>
      <c r="BH9" s="5"/>
      <c r="BI9" s="5"/>
      <c r="BJ9" s="6"/>
      <c r="BK9" s="5"/>
      <c r="BL9" s="5"/>
      <c r="BM9" s="6"/>
      <c r="BN9" s="5"/>
      <c r="BO9" s="5"/>
      <c r="BP9" s="6"/>
      <c r="BQ9" s="5"/>
      <c r="BR9" s="5"/>
      <c r="BS9" s="6"/>
      <c r="BT9" s="5"/>
      <c r="BU9" s="5"/>
      <c r="BV9" s="6"/>
      <c r="BW9" s="5"/>
      <c r="BX9" s="5"/>
      <c r="BY9" s="6"/>
      <c r="BZ9" s="5"/>
      <c r="CA9" s="5"/>
      <c r="CB9" s="6"/>
      <c r="CC9" s="5"/>
      <c r="CD9" s="5"/>
      <c r="CE9" s="6"/>
      <c r="CF9" s="5"/>
      <c r="CG9" s="5"/>
      <c r="CH9" s="6"/>
      <c r="CI9" s="5"/>
      <c r="CJ9" s="5"/>
      <c r="CK9" s="6"/>
      <c r="CL9" s="5"/>
      <c r="CM9" s="5"/>
      <c r="CN9" s="6"/>
      <c r="CO9" s="5"/>
      <c r="CP9" s="5"/>
      <c r="CQ9" s="6"/>
      <c r="CR9" s="5"/>
      <c r="CS9" s="5"/>
      <c r="CT9" s="6"/>
      <c r="CU9" s="5"/>
      <c r="CV9" s="5"/>
      <c r="CW9" s="6"/>
      <c r="CX9" s="31"/>
      <c r="CY9" s="31"/>
      <c r="CZ9" s="31"/>
      <c r="DA9" s="31"/>
      <c r="DB9" s="31"/>
      <c r="DC9" s="31"/>
      <c r="DD9" s="31"/>
      <c r="DE9" s="31"/>
      <c r="DF9" s="31"/>
      <c r="DG9" s="5"/>
      <c r="DH9" s="5"/>
      <c r="DI9" s="6"/>
      <c r="DJ9" s="5"/>
      <c r="DK9" s="5"/>
      <c r="DL9" s="6"/>
      <c r="DM9" s="5"/>
      <c r="DN9" s="5"/>
      <c r="DO9" s="6"/>
      <c r="DP9" s="6"/>
      <c r="DQ9" s="6"/>
      <c r="DR9" s="6"/>
    </row>
    <row r="10" spans="1:122" ht="28.5">
      <c r="A10" s="3">
        <v>1</v>
      </c>
      <c r="B10" s="4" t="s">
        <v>21</v>
      </c>
      <c r="C10" s="5"/>
      <c r="D10" s="5"/>
      <c r="E10" s="6"/>
      <c r="F10" s="5"/>
      <c r="G10" s="5"/>
      <c r="H10" s="6"/>
      <c r="I10" s="50"/>
      <c r="J10" s="5"/>
      <c r="K10" s="6"/>
      <c r="L10" s="5"/>
      <c r="M10" s="5"/>
      <c r="N10" s="6"/>
      <c r="O10" s="51"/>
      <c r="P10" s="5"/>
      <c r="Q10" s="6"/>
      <c r="R10" s="5"/>
      <c r="S10" s="5"/>
      <c r="T10" s="6"/>
      <c r="U10" s="5"/>
      <c r="V10" s="5"/>
      <c r="W10" s="6"/>
      <c r="X10" s="5"/>
      <c r="Y10" s="5"/>
      <c r="Z10" s="6"/>
      <c r="AA10" s="5"/>
      <c r="AB10" s="5"/>
      <c r="AC10" s="6"/>
      <c r="AD10" s="5"/>
      <c r="AE10" s="5"/>
      <c r="AF10" s="6"/>
      <c r="AG10" s="5"/>
      <c r="AH10" s="5"/>
      <c r="AI10" s="6"/>
      <c r="AJ10" s="5"/>
      <c r="AK10" s="5"/>
      <c r="AL10" s="6"/>
      <c r="AM10" s="5"/>
      <c r="AN10" s="5"/>
      <c r="AO10" s="6"/>
      <c r="AP10" s="5"/>
      <c r="AQ10" s="5"/>
      <c r="AR10" s="6"/>
      <c r="AS10" s="5"/>
      <c r="AT10" s="5"/>
      <c r="AU10" s="6"/>
      <c r="AV10" s="5"/>
      <c r="AW10" s="5"/>
      <c r="AX10" s="6"/>
      <c r="AY10" s="5"/>
      <c r="AZ10" s="5"/>
      <c r="BA10" s="6"/>
      <c r="BB10" s="5"/>
      <c r="BC10" s="5"/>
      <c r="BD10" s="6"/>
      <c r="BE10" s="5"/>
      <c r="BF10" s="5"/>
      <c r="BG10" s="6"/>
      <c r="BH10" s="5"/>
      <c r="BI10" s="5"/>
      <c r="BJ10" s="6"/>
      <c r="BK10" s="5"/>
      <c r="BL10" s="5"/>
      <c r="BM10" s="6"/>
      <c r="BN10" s="5"/>
      <c r="BO10" s="5"/>
      <c r="BP10" s="6"/>
      <c r="BQ10" s="5"/>
      <c r="BR10" s="5"/>
      <c r="BS10" s="6"/>
      <c r="BT10" s="5"/>
      <c r="BU10" s="5"/>
      <c r="BV10" s="6"/>
      <c r="BW10" s="5"/>
      <c r="BX10" s="5"/>
      <c r="BY10" s="6"/>
      <c r="BZ10" s="5"/>
      <c r="CA10" s="5"/>
      <c r="CB10" s="6"/>
      <c r="CC10" s="5"/>
      <c r="CD10" s="5"/>
      <c r="CE10" s="6"/>
      <c r="CF10" s="5"/>
      <c r="CG10" s="5"/>
      <c r="CH10" s="6"/>
      <c r="CI10" s="5"/>
      <c r="CJ10" s="5"/>
      <c r="CK10" s="6"/>
      <c r="CL10" s="5"/>
      <c r="CM10" s="5"/>
      <c r="CN10" s="6"/>
      <c r="CO10" s="5"/>
      <c r="CP10" s="5"/>
      <c r="CQ10" s="6"/>
      <c r="CR10" s="5"/>
      <c r="CS10" s="5"/>
      <c r="CT10" s="6"/>
      <c r="CU10" s="5"/>
      <c r="CV10" s="5"/>
      <c r="CW10" s="6"/>
      <c r="CX10" s="31"/>
      <c r="CY10" s="31"/>
      <c r="CZ10" s="31"/>
      <c r="DA10" s="31"/>
      <c r="DB10" s="31"/>
      <c r="DC10" s="31"/>
      <c r="DD10" s="31"/>
      <c r="DE10" s="31"/>
      <c r="DF10" s="31"/>
      <c r="DG10" s="5"/>
      <c r="DH10" s="5"/>
      <c r="DI10" s="6"/>
      <c r="DJ10" s="5"/>
      <c r="DK10" s="5"/>
      <c r="DL10" s="6"/>
      <c r="DM10" s="5"/>
      <c r="DN10" s="5"/>
      <c r="DO10" s="6"/>
      <c r="DP10" s="6"/>
      <c r="DQ10" s="6"/>
      <c r="DR10" s="6"/>
    </row>
    <row r="11" spans="1:122" ht="22.5" customHeight="1">
      <c r="A11" s="12" t="s">
        <v>22</v>
      </c>
      <c r="B11" s="13" t="s">
        <v>23</v>
      </c>
      <c r="C11" s="5"/>
      <c r="D11" s="5"/>
      <c r="E11" s="6"/>
      <c r="F11" s="9">
        <v>780</v>
      </c>
      <c r="G11" s="9">
        <v>345</v>
      </c>
      <c r="H11" s="14">
        <v>44</v>
      </c>
      <c r="I11" s="15">
        <v>780</v>
      </c>
      <c r="J11" s="9">
        <v>345</v>
      </c>
      <c r="K11" s="14">
        <v>44</v>
      </c>
      <c r="L11" s="5"/>
      <c r="M11" s="5"/>
      <c r="N11" s="6"/>
      <c r="O11" s="16">
        <v>2000</v>
      </c>
      <c r="P11" s="9">
        <f>O11*Q11/100</f>
        <v>640</v>
      </c>
      <c r="Q11" s="14">
        <v>32</v>
      </c>
      <c r="R11" s="9">
        <f>O11</f>
        <v>2000</v>
      </c>
      <c r="S11" s="9">
        <f>R11*T11/100</f>
        <v>640</v>
      </c>
      <c r="T11" s="14">
        <v>32</v>
      </c>
      <c r="U11" s="5"/>
      <c r="V11" s="5"/>
      <c r="W11" s="6"/>
      <c r="X11" s="16">
        <v>6000</v>
      </c>
      <c r="Y11" s="9">
        <f>X11*Z11/100</f>
        <v>3660</v>
      </c>
      <c r="Z11" s="14">
        <v>61</v>
      </c>
      <c r="AA11" s="9">
        <f>X11</f>
        <v>6000</v>
      </c>
      <c r="AB11" s="9">
        <f>AA11*AC11/100</f>
        <v>3660</v>
      </c>
      <c r="AC11" s="14">
        <v>61</v>
      </c>
      <c r="AD11" s="5"/>
      <c r="AE11" s="5"/>
      <c r="AF11" s="6"/>
      <c r="AG11" s="9">
        <v>2900</v>
      </c>
      <c r="AH11" s="9">
        <v>1838</v>
      </c>
      <c r="AI11" s="14">
        <v>63</v>
      </c>
      <c r="AJ11" s="9">
        <f>AG11</f>
        <v>2900</v>
      </c>
      <c r="AK11" s="9">
        <v>1838</v>
      </c>
      <c r="AL11" s="14">
        <v>63</v>
      </c>
      <c r="AM11" s="5"/>
      <c r="AN11" s="5"/>
      <c r="AO11" s="6"/>
      <c r="AP11" s="9">
        <v>1000</v>
      </c>
      <c r="AQ11" s="9">
        <f>AP11*AR11/100</f>
        <v>460</v>
      </c>
      <c r="AR11" s="14">
        <v>46</v>
      </c>
      <c r="AS11" s="9">
        <f>AP11</f>
        <v>1000</v>
      </c>
      <c r="AT11" s="9">
        <f>AS11*AU11/100</f>
        <v>460</v>
      </c>
      <c r="AU11" s="14">
        <v>46</v>
      </c>
      <c r="AV11" s="5"/>
      <c r="AW11" s="5"/>
      <c r="AX11" s="6"/>
      <c r="AY11" s="9">
        <v>3590</v>
      </c>
      <c r="AZ11" s="9">
        <f>AY11*BA11/100</f>
        <v>2154</v>
      </c>
      <c r="BA11" s="14">
        <v>60</v>
      </c>
      <c r="BB11" s="9">
        <f>AY11</f>
        <v>3590</v>
      </c>
      <c r="BC11" s="9">
        <f>BB11*BD11/100</f>
        <v>2154</v>
      </c>
      <c r="BD11" s="14">
        <v>60</v>
      </c>
      <c r="BE11" s="5"/>
      <c r="BF11" s="5"/>
      <c r="BG11" s="6"/>
      <c r="BH11" s="9">
        <v>300</v>
      </c>
      <c r="BI11" s="9">
        <f>BH11*BJ11/100</f>
        <v>189</v>
      </c>
      <c r="BJ11" s="14">
        <v>63</v>
      </c>
      <c r="BK11" s="9">
        <f>BH11</f>
        <v>300</v>
      </c>
      <c r="BL11" s="9">
        <f>BK11*BM11/100</f>
        <v>189</v>
      </c>
      <c r="BM11" s="14">
        <v>63</v>
      </c>
      <c r="BN11" s="5"/>
      <c r="BO11" s="5"/>
      <c r="BP11" s="6"/>
      <c r="BQ11" s="9">
        <v>2240</v>
      </c>
      <c r="BR11" s="9">
        <v>1375</v>
      </c>
      <c r="BS11" s="14">
        <v>61</v>
      </c>
      <c r="BT11" s="9">
        <f>BQ11</f>
        <v>2240</v>
      </c>
      <c r="BU11" s="9">
        <v>1375</v>
      </c>
      <c r="BV11" s="14">
        <v>61</v>
      </c>
      <c r="BW11" s="5"/>
      <c r="BX11" s="5"/>
      <c r="BY11" s="6"/>
      <c r="BZ11" s="9">
        <v>1700</v>
      </c>
      <c r="CA11" s="9">
        <v>1128</v>
      </c>
      <c r="CB11" s="14">
        <v>66</v>
      </c>
      <c r="CC11" s="9">
        <f>BZ11</f>
        <v>1700</v>
      </c>
      <c r="CD11" s="9">
        <v>1128</v>
      </c>
      <c r="CE11" s="14">
        <v>66</v>
      </c>
      <c r="CF11" s="5"/>
      <c r="CG11" s="5"/>
      <c r="CH11" s="6"/>
      <c r="CI11" s="9">
        <v>1050</v>
      </c>
      <c r="CJ11" s="9">
        <v>686</v>
      </c>
      <c r="CK11" s="14">
        <v>65</v>
      </c>
      <c r="CL11" s="9">
        <f>CI11</f>
        <v>1050</v>
      </c>
      <c r="CM11" s="9">
        <f>CJ11</f>
        <v>686</v>
      </c>
      <c r="CN11" s="14">
        <v>65</v>
      </c>
      <c r="CO11" s="5"/>
      <c r="CP11" s="5"/>
      <c r="CQ11" s="6"/>
      <c r="CR11" s="9">
        <f>F11+O11+X11+AG11+AP11+AY11+BH11+BQ11+BZ11+CI11</f>
        <v>21560</v>
      </c>
      <c r="CS11" s="9">
        <f>G11+P11+Y11+AH11+AQ11+AZ11+BI11+BR11+CA11+CJ11</f>
        <v>12475</v>
      </c>
      <c r="CT11" s="14">
        <f>CS11/CR11*100</f>
        <v>57.861781076066791</v>
      </c>
      <c r="CU11" s="9">
        <f>CR11</f>
        <v>21560</v>
      </c>
      <c r="CV11" s="9">
        <f>CS11</f>
        <v>12475</v>
      </c>
      <c r="CW11" s="14">
        <f>CV11/CU11*100</f>
        <v>57.861781076066791</v>
      </c>
      <c r="CX11" s="17"/>
      <c r="CY11" s="17"/>
      <c r="CZ11" s="17"/>
      <c r="DA11" s="17"/>
      <c r="DB11" s="17"/>
      <c r="DC11" s="17"/>
      <c r="DD11" s="17"/>
      <c r="DE11" s="17"/>
      <c r="DF11" s="17"/>
      <c r="DG11" s="5"/>
      <c r="DH11" s="5"/>
      <c r="DI11" s="6"/>
      <c r="DJ11" s="19">
        <f>CU11</f>
        <v>21560</v>
      </c>
      <c r="DK11" s="19">
        <f>CV11</f>
        <v>12475</v>
      </c>
      <c r="DL11" s="29">
        <f>DK11/DJ11*100</f>
        <v>57.861781076066791</v>
      </c>
      <c r="DM11" s="5"/>
      <c r="DN11" s="5"/>
      <c r="DO11" s="6"/>
      <c r="DP11" s="2">
        <f>DJ11</f>
        <v>21560</v>
      </c>
      <c r="DQ11" s="2">
        <f>DK11</f>
        <v>12475</v>
      </c>
      <c r="DR11" s="10">
        <f>DQ11/DP11*100</f>
        <v>57.861781076066791</v>
      </c>
    </row>
    <row r="12" spans="1:122" ht="22.5" customHeight="1">
      <c r="A12" s="12" t="s">
        <v>24</v>
      </c>
      <c r="B12" s="13" t="s">
        <v>25</v>
      </c>
      <c r="C12" s="5"/>
      <c r="D12" s="5"/>
      <c r="E12" s="6"/>
      <c r="F12" s="9">
        <v>2158</v>
      </c>
      <c r="G12" s="9">
        <f>F12*H12/100</f>
        <v>1122.1600000000001</v>
      </c>
      <c r="H12" s="14">
        <v>52</v>
      </c>
      <c r="I12" s="15">
        <v>2158</v>
      </c>
      <c r="J12" s="9">
        <f>I12*K12/100</f>
        <v>1122.1600000000001</v>
      </c>
      <c r="K12" s="14">
        <v>52</v>
      </c>
      <c r="L12" s="5"/>
      <c r="M12" s="5"/>
      <c r="N12" s="6"/>
      <c r="O12" s="16">
        <v>25257</v>
      </c>
      <c r="P12" s="9">
        <f>O12*Q12/100</f>
        <v>15154.2</v>
      </c>
      <c r="Q12" s="14">
        <v>60</v>
      </c>
      <c r="R12" s="9">
        <f t="shared" ref="R12:R20" si="0">O12</f>
        <v>25257</v>
      </c>
      <c r="S12" s="9">
        <f>R12*T12/100</f>
        <v>15154.2</v>
      </c>
      <c r="T12" s="14">
        <v>60</v>
      </c>
      <c r="U12" s="5"/>
      <c r="V12" s="5"/>
      <c r="W12" s="6"/>
      <c r="X12" s="16">
        <v>9500</v>
      </c>
      <c r="Y12" s="9">
        <f>X12*Z12/100</f>
        <v>6175</v>
      </c>
      <c r="Z12" s="14">
        <v>65</v>
      </c>
      <c r="AA12" s="9">
        <f t="shared" ref="AA12:AA13" si="1">X12</f>
        <v>9500</v>
      </c>
      <c r="AB12" s="9">
        <f>AA12*AC12/100</f>
        <v>6175</v>
      </c>
      <c r="AC12" s="14">
        <v>65</v>
      </c>
      <c r="AD12" s="5"/>
      <c r="AE12" s="5"/>
      <c r="AF12" s="6"/>
      <c r="AG12" s="9">
        <v>1350</v>
      </c>
      <c r="AH12" s="9">
        <f>AG12*AI12/100</f>
        <v>742.5</v>
      </c>
      <c r="AI12" s="14">
        <v>55</v>
      </c>
      <c r="AJ12" s="9">
        <f t="shared" ref="AJ12:AJ13" si="2">AG12</f>
        <v>1350</v>
      </c>
      <c r="AK12" s="9">
        <f>AJ12*AL12/100</f>
        <v>742.5</v>
      </c>
      <c r="AL12" s="14">
        <v>55</v>
      </c>
      <c r="AM12" s="5"/>
      <c r="AN12" s="5"/>
      <c r="AO12" s="6"/>
      <c r="AP12" s="9">
        <v>4600</v>
      </c>
      <c r="AQ12" s="9">
        <f>AP12*AR12/100</f>
        <v>2714</v>
      </c>
      <c r="AR12" s="14">
        <v>59</v>
      </c>
      <c r="AS12" s="9">
        <f t="shared" ref="AS12:AS13" si="3">AP12</f>
        <v>4600</v>
      </c>
      <c r="AT12" s="9">
        <f>AS12*AU12/100</f>
        <v>2714</v>
      </c>
      <c r="AU12" s="14">
        <v>59</v>
      </c>
      <c r="AV12" s="5"/>
      <c r="AW12" s="5"/>
      <c r="AX12" s="6"/>
      <c r="AY12" s="9">
        <v>3361</v>
      </c>
      <c r="AZ12" s="9">
        <f>AY12*BA12/100</f>
        <v>2016.6</v>
      </c>
      <c r="BA12" s="14">
        <v>60</v>
      </c>
      <c r="BB12" s="9">
        <f t="shared" ref="BB12:BB13" si="4">AY12</f>
        <v>3361</v>
      </c>
      <c r="BC12" s="9">
        <f>BB12*BD12/100</f>
        <v>2016.6</v>
      </c>
      <c r="BD12" s="14">
        <v>60</v>
      </c>
      <c r="BE12" s="5"/>
      <c r="BF12" s="5"/>
      <c r="BG12" s="6"/>
      <c r="BH12" s="9">
        <v>290</v>
      </c>
      <c r="BI12" s="9">
        <f>BH12*BJ12/100</f>
        <v>188.5</v>
      </c>
      <c r="BJ12" s="14">
        <v>65</v>
      </c>
      <c r="BK12" s="9">
        <f t="shared" ref="BK12:BK13" si="5">BH12</f>
        <v>290</v>
      </c>
      <c r="BL12" s="9">
        <f>BK12*BM12/100</f>
        <v>188.5</v>
      </c>
      <c r="BM12" s="14">
        <v>65</v>
      </c>
      <c r="BN12" s="5"/>
      <c r="BO12" s="5"/>
      <c r="BP12" s="6"/>
      <c r="BQ12" s="9">
        <v>142</v>
      </c>
      <c r="BR12" s="9">
        <f>BQ12*BS12/100</f>
        <v>63.9</v>
      </c>
      <c r="BS12" s="14">
        <v>45</v>
      </c>
      <c r="BT12" s="9">
        <f t="shared" ref="BT12:BT13" si="6">BQ12</f>
        <v>142</v>
      </c>
      <c r="BU12" s="9">
        <f>BT12*BV12/100</f>
        <v>63.9</v>
      </c>
      <c r="BV12" s="14">
        <v>45</v>
      </c>
      <c r="BW12" s="5"/>
      <c r="BX12" s="5"/>
      <c r="BY12" s="6"/>
      <c r="BZ12" s="9">
        <v>210</v>
      </c>
      <c r="CA12" s="9">
        <f>BZ12*CB12/100</f>
        <v>117.6</v>
      </c>
      <c r="CB12" s="14">
        <v>56</v>
      </c>
      <c r="CC12" s="9">
        <f t="shared" ref="CC12:CC13" si="7">BZ12</f>
        <v>210</v>
      </c>
      <c r="CD12" s="9">
        <f>CC12*CE12/100</f>
        <v>117.6</v>
      </c>
      <c r="CE12" s="14">
        <v>56</v>
      </c>
      <c r="CF12" s="5"/>
      <c r="CG12" s="5"/>
      <c r="CH12" s="6"/>
      <c r="CI12" s="9">
        <v>0</v>
      </c>
      <c r="CJ12" s="9">
        <f t="shared" ref="CJ12:CJ13" si="8">CI12*CK12/100</f>
        <v>0</v>
      </c>
      <c r="CK12" s="14">
        <v>0</v>
      </c>
      <c r="CL12" s="9">
        <f t="shared" ref="CL12:CL13" si="9">CI12</f>
        <v>0</v>
      </c>
      <c r="CM12" s="9">
        <f t="shared" ref="CM12:CM13" si="10">CJ12</f>
        <v>0</v>
      </c>
      <c r="CN12" s="14">
        <v>0</v>
      </c>
      <c r="CO12" s="5"/>
      <c r="CP12" s="5"/>
      <c r="CQ12" s="6"/>
      <c r="CR12" s="9">
        <f t="shared" ref="CR12:CR13" si="11">F12+O12+X12+AG12+AP12+AY12+BH12+BQ12+BZ12+CI12</f>
        <v>46868</v>
      </c>
      <c r="CS12" s="9">
        <f t="shared" ref="CS12:CS13" si="12">G12+P12+Y12+AH12+AQ12+AZ12+BI12+BR12+CA12+CJ12</f>
        <v>28294.46</v>
      </c>
      <c r="CT12" s="14">
        <f t="shared" ref="CT12:CT13" si="13">CS12/CR12*100</f>
        <v>60.370529999146541</v>
      </c>
      <c r="CU12" s="9">
        <f t="shared" ref="CU12:CU13" si="14">CR12</f>
        <v>46868</v>
      </c>
      <c r="CV12" s="9">
        <f t="shared" ref="CV12:CV13" si="15">CS12</f>
        <v>28294.46</v>
      </c>
      <c r="CW12" s="14">
        <f t="shared" ref="CW12:CW13" si="16">CV12/CU12*100</f>
        <v>60.370529999146541</v>
      </c>
      <c r="CX12" s="17"/>
      <c r="CY12" s="17"/>
      <c r="CZ12" s="17"/>
      <c r="DA12" s="17"/>
      <c r="DB12" s="17"/>
      <c r="DC12" s="17"/>
      <c r="DD12" s="17"/>
      <c r="DE12" s="17"/>
      <c r="DF12" s="17"/>
      <c r="DG12" s="5"/>
      <c r="DH12" s="5"/>
      <c r="DI12" s="6"/>
      <c r="DJ12" s="19">
        <f t="shared" ref="DJ12:DJ13" si="17">CU12</f>
        <v>46868</v>
      </c>
      <c r="DK12" s="19">
        <f t="shared" ref="DK12:DK13" si="18">CV12</f>
        <v>28294.46</v>
      </c>
      <c r="DL12" s="29">
        <f t="shared" ref="DL12:DL13" si="19">DK12/DJ12*100</f>
        <v>60.370529999146541</v>
      </c>
      <c r="DM12" s="5"/>
      <c r="DN12" s="5"/>
      <c r="DO12" s="6"/>
      <c r="DP12" s="2">
        <f t="shared" ref="DP12:DP13" si="20">DJ12</f>
        <v>46868</v>
      </c>
      <c r="DQ12" s="2">
        <f t="shared" ref="DQ12:DQ13" si="21">DK12</f>
        <v>28294.46</v>
      </c>
      <c r="DR12" s="10">
        <f t="shared" ref="DR12:DR13" si="22">DQ12/DP12*100</f>
        <v>60.370529999146541</v>
      </c>
    </row>
    <row r="13" spans="1:122" ht="22.5" customHeight="1">
      <c r="A13" s="12" t="s">
        <v>26</v>
      </c>
      <c r="B13" s="13" t="s">
        <v>27</v>
      </c>
      <c r="C13" s="5"/>
      <c r="D13" s="5"/>
      <c r="E13" s="6"/>
      <c r="F13" s="9">
        <v>0</v>
      </c>
      <c r="G13" s="9">
        <v>0</v>
      </c>
      <c r="H13" s="14">
        <v>0</v>
      </c>
      <c r="I13" s="15">
        <v>0</v>
      </c>
      <c r="J13" s="9">
        <v>0</v>
      </c>
      <c r="K13" s="14">
        <v>0</v>
      </c>
      <c r="L13" s="5"/>
      <c r="M13" s="5"/>
      <c r="N13" s="6"/>
      <c r="O13" s="16">
        <v>40</v>
      </c>
      <c r="P13" s="9">
        <f>O13*Q13/100</f>
        <v>12.4</v>
      </c>
      <c r="Q13" s="14">
        <v>31</v>
      </c>
      <c r="R13" s="9">
        <f t="shared" si="0"/>
        <v>40</v>
      </c>
      <c r="S13" s="9">
        <f>R13*T13/100</f>
        <v>12.4</v>
      </c>
      <c r="T13" s="14">
        <v>31</v>
      </c>
      <c r="U13" s="5"/>
      <c r="V13" s="5"/>
      <c r="W13" s="6"/>
      <c r="X13" s="16">
        <v>210</v>
      </c>
      <c r="Y13" s="9">
        <v>108</v>
      </c>
      <c r="Z13" s="14">
        <v>51</v>
      </c>
      <c r="AA13" s="9">
        <f t="shared" si="1"/>
        <v>210</v>
      </c>
      <c r="AB13" s="9">
        <v>108</v>
      </c>
      <c r="AC13" s="14">
        <v>51</v>
      </c>
      <c r="AD13" s="5"/>
      <c r="AE13" s="5"/>
      <c r="AF13" s="6"/>
      <c r="AG13" s="9">
        <v>265</v>
      </c>
      <c r="AH13" s="9">
        <v>139</v>
      </c>
      <c r="AI13" s="14">
        <v>52</v>
      </c>
      <c r="AJ13" s="9">
        <f t="shared" si="2"/>
        <v>265</v>
      </c>
      <c r="AK13" s="9">
        <v>139</v>
      </c>
      <c r="AL13" s="14">
        <v>52</v>
      </c>
      <c r="AM13" s="5"/>
      <c r="AN13" s="5"/>
      <c r="AO13" s="6"/>
      <c r="AP13" s="9">
        <v>46</v>
      </c>
      <c r="AQ13" s="9">
        <f>AP13*AR13/100</f>
        <v>18.399999999999999</v>
      </c>
      <c r="AR13" s="14">
        <v>40</v>
      </c>
      <c r="AS13" s="9">
        <f t="shared" si="3"/>
        <v>46</v>
      </c>
      <c r="AT13" s="9">
        <f>AS13*AU13/100</f>
        <v>18.399999999999999</v>
      </c>
      <c r="AU13" s="14">
        <v>40</v>
      </c>
      <c r="AV13" s="5"/>
      <c r="AW13" s="5"/>
      <c r="AX13" s="6"/>
      <c r="AY13" s="9">
        <v>400</v>
      </c>
      <c r="AZ13" s="9">
        <v>221</v>
      </c>
      <c r="BA13" s="14">
        <v>55</v>
      </c>
      <c r="BB13" s="9">
        <f t="shared" si="4"/>
        <v>400</v>
      </c>
      <c r="BC13" s="9">
        <v>221</v>
      </c>
      <c r="BD13" s="14">
        <v>55</v>
      </c>
      <c r="BE13" s="5"/>
      <c r="BF13" s="5"/>
      <c r="BG13" s="6"/>
      <c r="BH13" s="9">
        <v>237</v>
      </c>
      <c r="BI13" s="9">
        <v>141</v>
      </c>
      <c r="BJ13" s="14">
        <v>59</v>
      </c>
      <c r="BK13" s="9">
        <f t="shared" si="5"/>
        <v>237</v>
      </c>
      <c r="BL13" s="9">
        <v>141</v>
      </c>
      <c r="BM13" s="14">
        <v>59</v>
      </c>
      <c r="BN13" s="5"/>
      <c r="BO13" s="5"/>
      <c r="BP13" s="6"/>
      <c r="BQ13" s="9">
        <v>325</v>
      </c>
      <c r="BR13" s="9">
        <v>196</v>
      </c>
      <c r="BS13" s="14">
        <v>60</v>
      </c>
      <c r="BT13" s="9">
        <f t="shared" si="6"/>
        <v>325</v>
      </c>
      <c r="BU13" s="9">
        <v>196</v>
      </c>
      <c r="BV13" s="14">
        <v>60</v>
      </c>
      <c r="BW13" s="5"/>
      <c r="BX13" s="5"/>
      <c r="BY13" s="6"/>
      <c r="BZ13" s="9">
        <v>290</v>
      </c>
      <c r="CA13" s="9">
        <v>146</v>
      </c>
      <c r="CB13" s="14">
        <v>50</v>
      </c>
      <c r="CC13" s="9">
        <f t="shared" si="7"/>
        <v>290</v>
      </c>
      <c r="CD13" s="9">
        <v>146</v>
      </c>
      <c r="CE13" s="14">
        <v>50</v>
      </c>
      <c r="CF13" s="5"/>
      <c r="CG13" s="5"/>
      <c r="CH13" s="6"/>
      <c r="CI13" s="9">
        <v>91</v>
      </c>
      <c r="CJ13" s="9">
        <f t="shared" si="8"/>
        <v>65.52</v>
      </c>
      <c r="CK13" s="14">
        <v>72</v>
      </c>
      <c r="CL13" s="9">
        <f t="shared" si="9"/>
        <v>91</v>
      </c>
      <c r="CM13" s="9">
        <f t="shared" si="10"/>
        <v>65.52</v>
      </c>
      <c r="CN13" s="14">
        <v>72</v>
      </c>
      <c r="CO13" s="5"/>
      <c r="CP13" s="5"/>
      <c r="CQ13" s="6"/>
      <c r="CR13" s="9">
        <f t="shared" si="11"/>
        <v>1904</v>
      </c>
      <c r="CS13" s="9">
        <f t="shared" si="12"/>
        <v>1047.32</v>
      </c>
      <c r="CT13" s="14">
        <f t="shared" si="13"/>
        <v>55.006302521008401</v>
      </c>
      <c r="CU13" s="9">
        <f t="shared" si="14"/>
        <v>1904</v>
      </c>
      <c r="CV13" s="9">
        <f t="shared" si="15"/>
        <v>1047.32</v>
      </c>
      <c r="CW13" s="14">
        <f t="shared" si="16"/>
        <v>55.006302521008401</v>
      </c>
      <c r="CX13" s="17"/>
      <c r="CY13" s="17"/>
      <c r="CZ13" s="17"/>
      <c r="DA13" s="17"/>
      <c r="DB13" s="17"/>
      <c r="DC13" s="17"/>
      <c r="DD13" s="17"/>
      <c r="DE13" s="17"/>
      <c r="DF13" s="17"/>
      <c r="DG13" s="5"/>
      <c r="DH13" s="5"/>
      <c r="DI13" s="6"/>
      <c r="DJ13" s="19">
        <f t="shared" si="17"/>
        <v>1904</v>
      </c>
      <c r="DK13" s="19">
        <f t="shared" si="18"/>
        <v>1047.32</v>
      </c>
      <c r="DL13" s="29">
        <f t="shared" si="19"/>
        <v>55.006302521008401</v>
      </c>
      <c r="DM13" s="5"/>
      <c r="DN13" s="5"/>
      <c r="DO13" s="6"/>
      <c r="DP13" s="2">
        <f t="shared" si="20"/>
        <v>1904</v>
      </c>
      <c r="DQ13" s="2">
        <f t="shared" si="21"/>
        <v>1047.32</v>
      </c>
      <c r="DR13" s="10">
        <f t="shared" si="22"/>
        <v>55.006302521008401</v>
      </c>
    </row>
    <row r="14" spans="1:122" ht="28.5">
      <c r="A14" s="3">
        <v>2</v>
      </c>
      <c r="B14" s="4" t="s">
        <v>28</v>
      </c>
      <c r="C14" s="5"/>
      <c r="D14" s="5"/>
      <c r="E14" s="6"/>
      <c r="F14" s="5"/>
      <c r="G14" s="5"/>
      <c r="H14" s="43"/>
      <c r="I14" s="50"/>
      <c r="J14" s="5"/>
      <c r="K14" s="43"/>
      <c r="L14" s="5"/>
      <c r="M14" s="5"/>
      <c r="N14" s="6"/>
      <c r="O14" s="43"/>
      <c r="P14" s="5"/>
      <c r="Q14" s="43"/>
      <c r="R14" s="43"/>
      <c r="S14" s="5"/>
      <c r="T14" s="43"/>
      <c r="U14" s="5"/>
      <c r="V14" s="5"/>
      <c r="W14" s="6"/>
      <c r="X14" s="43"/>
      <c r="Y14" s="5"/>
      <c r="Z14" s="43"/>
      <c r="AA14" s="5"/>
      <c r="AB14" s="5"/>
      <c r="AC14" s="43"/>
      <c r="AD14" s="5"/>
      <c r="AE14" s="5"/>
      <c r="AF14" s="6"/>
      <c r="AG14" s="5"/>
      <c r="AH14" s="5"/>
      <c r="AI14" s="43"/>
      <c r="AJ14" s="5"/>
      <c r="AK14" s="5"/>
      <c r="AL14" s="43"/>
      <c r="AM14" s="5"/>
      <c r="AN14" s="5"/>
      <c r="AO14" s="6"/>
      <c r="AP14" s="5"/>
      <c r="AQ14" s="5"/>
      <c r="AR14" s="43"/>
      <c r="AS14" s="5"/>
      <c r="AT14" s="5"/>
      <c r="AU14" s="43"/>
      <c r="AV14" s="5"/>
      <c r="AW14" s="5"/>
      <c r="AX14" s="6"/>
      <c r="AY14" s="5"/>
      <c r="AZ14" s="5"/>
      <c r="BA14" s="43"/>
      <c r="BB14" s="5"/>
      <c r="BC14" s="5"/>
      <c r="BD14" s="43"/>
      <c r="BE14" s="5"/>
      <c r="BF14" s="5"/>
      <c r="BG14" s="6"/>
      <c r="BH14" s="5"/>
      <c r="BI14" s="5"/>
      <c r="BJ14" s="43"/>
      <c r="BK14" s="5"/>
      <c r="BL14" s="5"/>
      <c r="BM14" s="43"/>
      <c r="BN14" s="5"/>
      <c r="BO14" s="5"/>
      <c r="BP14" s="6"/>
      <c r="BQ14" s="5"/>
      <c r="BR14" s="5"/>
      <c r="BS14" s="43"/>
      <c r="BT14" s="5"/>
      <c r="BU14" s="5"/>
      <c r="BV14" s="43"/>
      <c r="BW14" s="5"/>
      <c r="BX14" s="5"/>
      <c r="BY14" s="6"/>
      <c r="BZ14" s="5"/>
      <c r="CA14" s="5"/>
      <c r="CB14" s="43"/>
      <c r="CC14" s="5"/>
      <c r="CD14" s="5"/>
      <c r="CE14" s="43"/>
      <c r="CF14" s="5"/>
      <c r="CG14" s="5"/>
      <c r="CH14" s="6"/>
      <c r="CI14" s="5"/>
      <c r="CJ14" s="5"/>
      <c r="CK14" s="43"/>
      <c r="CL14" s="5"/>
      <c r="CM14" s="5"/>
      <c r="CN14" s="43"/>
      <c r="CO14" s="5"/>
      <c r="CP14" s="5"/>
      <c r="CQ14" s="6"/>
      <c r="CR14" s="6"/>
      <c r="CS14" s="5"/>
      <c r="CT14" s="43"/>
      <c r="CU14" s="5"/>
      <c r="CV14" s="5"/>
      <c r="CW14" s="43"/>
      <c r="CX14" s="31"/>
      <c r="CY14" s="31"/>
      <c r="CZ14" s="31"/>
      <c r="DA14" s="31"/>
      <c r="DB14" s="31"/>
      <c r="DC14" s="31"/>
      <c r="DD14" s="31"/>
      <c r="DE14" s="31"/>
      <c r="DF14" s="31"/>
      <c r="DG14" s="5"/>
      <c r="DH14" s="5"/>
      <c r="DI14" s="6"/>
      <c r="DJ14" s="6"/>
      <c r="DK14" s="32"/>
      <c r="DL14" s="44"/>
      <c r="DM14" s="32"/>
      <c r="DN14" s="32"/>
      <c r="DO14" s="44"/>
      <c r="DP14" s="39"/>
      <c r="DQ14" s="39"/>
      <c r="DR14" s="41"/>
    </row>
    <row r="15" spans="1:122" ht="22.5" customHeight="1">
      <c r="A15" s="12" t="s">
        <v>22</v>
      </c>
      <c r="B15" s="13" t="s">
        <v>29</v>
      </c>
      <c r="C15" s="5"/>
      <c r="D15" s="5"/>
      <c r="E15" s="6"/>
      <c r="F15" s="9">
        <v>50</v>
      </c>
      <c r="G15" s="9">
        <f>F15*H15/100</f>
        <v>13.5</v>
      </c>
      <c r="H15" s="14">
        <v>27</v>
      </c>
      <c r="I15" s="15">
        <v>50</v>
      </c>
      <c r="J15" s="9">
        <f>I15*K15/100</f>
        <v>13.5</v>
      </c>
      <c r="K15" s="14">
        <v>27</v>
      </c>
      <c r="L15" s="5"/>
      <c r="M15" s="5"/>
      <c r="N15" s="6"/>
      <c r="O15" s="16">
        <v>96</v>
      </c>
      <c r="P15" s="9">
        <f>O15*Q15/100</f>
        <v>33.6</v>
      </c>
      <c r="Q15" s="14">
        <v>35</v>
      </c>
      <c r="R15" s="9">
        <f t="shared" si="0"/>
        <v>96</v>
      </c>
      <c r="S15" s="9">
        <f>R15*T15/100</f>
        <v>33.6</v>
      </c>
      <c r="T15" s="14">
        <v>35</v>
      </c>
      <c r="U15" s="5"/>
      <c r="V15" s="5"/>
      <c r="W15" s="6"/>
      <c r="X15" s="16">
        <v>100</v>
      </c>
      <c r="Y15" s="9">
        <f>X15*Z15/100</f>
        <v>45</v>
      </c>
      <c r="Z15" s="14">
        <v>45</v>
      </c>
      <c r="AA15" s="9">
        <f>X15</f>
        <v>100</v>
      </c>
      <c r="AB15" s="9">
        <f>AA15*AC15/100</f>
        <v>45</v>
      </c>
      <c r="AC15" s="14">
        <v>45</v>
      </c>
      <c r="AD15" s="5"/>
      <c r="AE15" s="5"/>
      <c r="AF15" s="6"/>
      <c r="AG15" s="9">
        <v>185</v>
      </c>
      <c r="AH15" s="9">
        <f>AG15*AI15/100</f>
        <v>92.5</v>
      </c>
      <c r="AI15" s="14">
        <v>50</v>
      </c>
      <c r="AJ15" s="9">
        <f>AG15</f>
        <v>185</v>
      </c>
      <c r="AK15" s="9">
        <f>AJ15*AL15/100</f>
        <v>92.5</v>
      </c>
      <c r="AL15" s="14">
        <v>50</v>
      </c>
      <c r="AM15" s="5"/>
      <c r="AN15" s="5"/>
      <c r="AO15" s="6"/>
      <c r="AP15" s="9">
        <v>67</v>
      </c>
      <c r="AQ15" s="9">
        <f>AP15*AR15/100</f>
        <v>34.17</v>
      </c>
      <c r="AR15" s="14">
        <v>51</v>
      </c>
      <c r="AS15" s="9">
        <f>AP15</f>
        <v>67</v>
      </c>
      <c r="AT15" s="9">
        <f>AS15*AU15/100</f>
        <v>34.17</v>
      </c>
      <c r="AU15" s="14">
        <v>51</v>
      </c>
      <c r="AV15" s="5"/>
      <c r="AW15" s="5"/>
      <c r="AX15" s="6"/>
      <c r="AY15" s="9">
        <v>160</v>
      </c>
      <c r="AZ15" s="9">
        <f>AY15*BA15/100</f>
        <v>88</v>
      </c>
      <c r="BA15" s="14">
        <v>55</v>
      </c>
      <c r="BB15" s="9">
        <f>AY15</f>
        <v>160</v>
      </c>
      <c r="BC15" s="9">
        <f>BB15*BD15/100</f>
        <v>88</v>
      </c>
      <c r="BD15" s="14">
        <v>55</v>
      </c>
      <c r="BE15" s="5"/>
      <c r="BF15" s="5"/>
      <c r="BG15" s="6"/>
      <c r="BH15" s="9">
        <v>120</v>
      </c>
      <c r="BI15" s="9">
        <f>BH15*BJ15/100</f>
        <v>67.2</v>
      </c>
      <c r="BJ15" s="14">
        <v>56</v>
      </c>
      <c r="BK15" s="9">
        <f>BH15</f>
        <v>120</v>
      </c>
      <c r="BL15" s="9">
        <f>BK15*BM15/100</f>
        <v>67.2</v>
      </c>
      <c r="BM15" s="14">
        <v>56</v>
      </c>
      <c r="BN15" s="5"/>
      <c r="BO15" s="5"/>
      <c r="BP15" s="6"/>
      <c r="BQ15" s="9">
        <v>85</v>
      </c>
      <c r="BR15" s="9">
        <f>BQ15*BS15/100</f>
        <v>38.25</v>
      </c>
      <c r="BS15" s="14">
        <v>45</v>
      </c>
      <c r="BT15" s="9">
        <f>BQ15</f>
        <v>85</v>
      </c>
      <c r="BU15" s="9">
        <f>BT15*BV15/100</f>
        <v>38.25</v>
      </c>
      <c r="BV15" s="14">
        <v>45</v>
      </c>
      <c r="BW15" s="5"/>
      <c r="BX15" s="5"/>
      <c r="BY15" s="6"/>
      <c r="BZ15" s="9">
        <v>35</v>
      </c>
      <c r="CA15" s="9">
        <f>BZ15*CB15/100</f>
        <v>14.7</v>
      </c>
      <c r="CB15" s="14">
        <v>42</v>
      </c>
      <c r="CC15" s="9">
        <f>BZ15</f>
        <v>35</v>
      </c>
      <c r="CD15" s="9">
        <f>CC15*CE15/100</f>
        <v>14.7</v>
      </c>
      <c r="CE15" s="14">
        <v>42</v>
      </c>
      <c r="CF15" s="5"/>
      <c r="CG15" s="5"/>
      <c r="CH15" s="6"/>
      <c r="CI15" s="9">
        <v>35</v>
      </c>
      <c r="CJ15" s="9">
        <f>CI15*CK15/100</f>
        <v>23.1</v>
      </c>
      <c r="CK15" s="14">
        <v>66</v>
      </c>
      <c r="CL15" s="9">
        <f>CI15</f>
        <v>35</v>
      </c>
      <c r="CM15" s="9">
        <f>CL15*CN15/100</f>
        <v>23.1</v>
      </c>
      <c r="CN15" s="14">
        <v>66</v>
      </c>
      <c r="CO15" s="5"/>
      <c r="CP15" s="5"/>
      <c r="CQ15" s="6"/>
      <c r="CR15" s="9">
        <f t="shared" ref="CR15:CR20" si="23">F15+O15+X15+AG15+AP15+AY15+BH15+BQ15+BZ15+CI15</f>
        <v>933</v>
      </c>
      <c r="CS15" s="9">
        <f>G15+P15+Y15+AH15+AQ15+AZ15+BI15+BR15+CA15+CJ15</f>
        <v>450.02</v>
      </c>
      <c r="CT15" s="14">
        <f t="shared" ref="CT15:CT20" si="24">CS15/CR15*100</f>
        <v>48.233654876741696</v>
      </c>
      <c r="CU15" s="9">
        <f>CR15</f>
        <v>933</v>
      </c>
      <c r="CV15" s="9">
        <f>CS15</f>
        <v>450.02</v>
      </c>
      <c r="CW15" s="14">
        <f>CV15/CU15*100</f>
        <v>48.233654876741696</v>
      </c>
      <c r="CX15" s="17"/>
      <c r="CY15" s="17"/>
      <c r="CZ15" s="17"/>
      <c r="DA15" s="17"/>
      <c r="DB15" s="17"/>
      <c r="DC15" s="17"/>
      <c r="DD15" s="17"/>
      <c r="DE15" s="17"/>
      <c r="DF15" s="17"/>
      <c r="DG15" s="5"/>
      <c r="DH15" s="5"/>
      <c r="DI15" s="6"/>
      <c r="DJ15" s="19">
        <f>CU15</f>
        <v>933</v>
      </c>
      <c r="DK15" s="19">
        <f>CV15</f>
        <v>450.02</v>
      </c>
      <c r="DL15" s="29">
        <f t="shared" ref="DL15:DL20" si="25">DK15/DJ15*100</f>
        <v>48.233654876741696</v>
      </c>
      <c r="DM15" s="32"/>
      <c r="DN15" s="32"/>
      <c r="DO15" s="44"/>
      <c r="DP15" s="2">
        <f>DJ15</f>
        <v>933</v>
      </c>
      <c r="DQ15" s="2">
        <f>DK15</f>
        <v>450.02</v>
      </c>
      <c r="DR15" s="10">
        <f>DQ15/DP15*100</f>
        <v>48.233654876741696</v>
      </c>
    </row>
    <row r="16" spans="1:122" ht="22.5" customHeight="1">
      <c r="A16" s="12" t="s">
        <v>24</v>
      </c>
      <c r="B16" s="13" t="s">
        <v>30</v>
      </c>
      <c r="C16" s="5"/>
      <c r="D16" s="5"/>
      <c r="E16" s="6"/>
      <c r="F16" s="9">
        <v>1200</v>
      </c>
      <c r="G16" s="9">
        <v>447</v>
      </c>
      <c r="H16" s="14">
        <v>37</v>
      </c>
      <c r="I16" s="15">
        <v>1200</v>
      </c>
      <c r="J16" s="9">
        <v>447</v>
      </c>
      <c r="K16" s="14">
        <v>37</v>
      </c>
      <c r="L16" s="5"/>
      <c r="M16" s="5"/>
      <c r="N16" s="6"/>
      <c r="O16" s="16">
        <v>2400</v>
      </c>
      <c r="P16" s="9">
        <v>1036</v>
      </c>
      <c r="Q16" s="14">
        <v>43</v>
      </c>
      <c r="R16" s="9">
        <f t="shared" si="0"/>
        <v>2400</v>
      </c>
      <c r="S16" s="9">
        <v>1036</v>
      </c>
      <c r="T16" s="14">
        <v>43</v>
      </c>
      <c r="U16" s="5"/>
      <c r="V16" s="5"/>
      <c r="W16" s="6"/>
      <c r="X16" s="16">
        <v>2600</v>
      </c>
      <c r="Y16" s="9">
        <v>1124</v>
      </c>
      <c r="Z16" s="14">
        <v>43</v>
      </c>
      <c r="AA16" s="9">
        <f>X16</f>
        <v>2600</v>
      </c>
      <c r="AB16" s="9">
        <v>1124</v>
      </c>
      <c r="AC16" s="14">
        <v>43</v>
      </c>
      <c r="AD16" s="5"/>
      <c r="AE16" s="5"/>
      <c r="AF16" s="6"/>
      <c r="AG16" s="9">
        <v>2500</v>
      </c>
      <c r="AH16" s="9">
        <v>1305</v>
      </c>
      <c r="AI16" s="14">
        <v>52</v>
      </c>
      <c r="AJ16" s="9">
        <f>AG16</f>
        <v>2500</v>
      </c>
      <c r="AK16" s="9">
        <v>1305</v>
      </c>
      <c r="AL16" s="14">
        <v>52</v>
      </c>
      <c r="AM16" s="5"/>
      <c r="AN16" s="5"/>
      <c r="AO16" s="6"/>
      <c r="AP16" s="9">
        <v>4200</v>
      </c>
      <c r="AQ16" s="9">
        <v>2823</v>
      </c>
      <c r="AR16" s="14">
        <v>67</v>
      </c>
      <c r="AS16" s="9">
        <f>AP16</f>
        <v>4200</v>
      </c>
      <c r="AT16" s="9">
        <v>2823</v>
      </c>
      <c r="AU16" s="14">
        <v>67</v>
      </c>
      <c r="AV16" s="5"/>
      <c r="AW16" s="5"/>
      <c r="AX16" s="6"/>
      <c r="AY16" s="9">
        <v>2700</v>
      </c>
      <c r="AZ16" s="9">
        <v>1435</v>
      </c>
      <c r="BA16" s="14">
        <v>53</v>
      </c>
      <c r="BB16" s="9">
        <f>AY16</f>
        <v>2700</v>
      </c>
      <c r="BC16" s="9">
        <v>1435</v>
      </c>
      <c r="BD16" s="14">
        <v>53</v>
      </c>
      <c r="BE16" s="5"/>
      <c r="BF16" s="5"/>
      <c r="BG16" s="6"/>
      <c r="BH16" s="9">
        <v>2400</v>
      </c>
      <c r="BI16" s="9">
        <v>1299</v>
      </c>
      <c r="BJ16" s="14">
        <v>54</v>
      </c>
      <c r="BK16" s="9">
        <f>BH16</f>
        <v>2400</v>
      </c>
      <c r="BL16" s="9">
        <v>1299</v>
      </c>
      <c r="BM16" s="14">
        <v>54</v>
      </c>
      <c r="BN16" s="5"/>
      <c r="BO16" s="5"/>
      <c r="BP16" s="6"/>
      <c r="BQ16" s="9">
        <v>950</v>
      </c>
      <c r="BR16" s="9">
        <v>429</v>
      </c>
      <c r="BS16" s="14">
        <v>45</v>
      </c>
      <c r="BT16" s="9">
        <f>BQ16</f>
        <v>950</v>
      </c>
      <c r="BU16" s="9">
        <v>429</v>
      </c>
      <c r="BV16" s="14">
        <v>45</v>
      </c>
      <c r="BW16" s="5"/>
      <c r="BX16" s="5"/>
      <c r="BY16" s="6"/>
      <c r="BZ16" s="9">
        <v>900</v>
      </c>
      <c r="CA16" s="9">
        <v>416</v>
      </c>
      <c r="CB16" s="14">
        <v>46</v>
      </c>
      <c r="CC16" s="9">
        <f>BZ16</f>
        <v>900</v>
      </c>
      <c r="CD16" s="9">
        <v>416</v>
      </c>
      <c r="CE16" s="14">
        <v>46</v>
      </c>
      <c r="CF16" s="5"/>
      <c r="CG16" s="5"/>
      <c r="CH16" s="6"/>
      <c r="CI16" s="9">
        <v>295</v>
      </c>
      <c r="CJ16" s="9">
        <v>157</v>
      </c>
      <c r="CK16" s="14">
        <v>53</v>
      </c>
      <c r="CL16" s="9">
        <f>CI16</f>
        <v>295</v>
      </c>
      <c r="CM16" s="9">
        <v>157</v>
      </c>
      <c r="CN16" s="14">
        <v>53</v>
      </c>
      <c r="CO16" s="5"/>
      <c r="CP16" s="5"/>
      <c r="CQ16" s="6"/>
      <c r="CR16" s="9">
        <f t="shared" si="23"/>
        <v>20145</v>
      </c>
      <c r="CS16" s="9">
        <f>G16+P16+Y16+AH16+AQ16+AZ16+BI16+BR16+CA16+CJ16</f>
        <v>10471</v>
      </c>
      <c r="CT16" s="14">
        <f t="shared" si="24"/>
        <v>51.97815835194838</v>
      </c>
      <c r="CU16" s="9">
        <f>CR16</f>
        <v>20145</v>
      </c>
      <c r="CV16" s="9">
        <f>CS16</f>
        <v>10471</v>
      </c>
      <c r="CW16" s="14">
        <f>CV16/CU16*100</f>
        <v>51.97815835194838</v>
      </c>
      <c r="CX16" s="17"/>
      <c r="CY16" s="17"/>
      <c r="CZ16" s="17"/>
      <c r="DA16" s="17"/>
      <c r="DB16" s="17"/>
      <c r="DC16" s="17"/>
      <c r="DD16" s="17"/>
      <c r="DE16" s="17"/>
      <c r="DF16" s="17"/>
      <c r="DG16" s="5"/>
      <c r="DH16" s="5"/>
      <c r="DI16" s="6"/>
      <c r="DJ16" s="19">
        <f>CU16</f>
        <v>20145</v>
      </c>
      <c r="DK16" s="19">
        <f>CV16</f>
        <v>10471</v>
      </c>
      <c r="DL16" s="29">
        <f t="shared" si="25"/>
        <v>51.97815835194838</v>
      </c>
      <c r="DM16" s="32"/>
      <c r="DN16" s="32"/>
      <c r="DO16" s="44"/>
      <c r="DP16" s="2">
        <f>DJ16</f>
        <v>20145</v>
      </c>
      <c r="DQ16" s="2">
        <f>DK16</f>
        <v>10471</v>
      </c>
      <c r="DR16" s="10">
        <f>DQ16/DP16*100</f>
        <v>51.97815835194838</v>
      </c>
    </row>
    <row r="17" spans="1:122" ht="42.75">
      <c r="A17" s="3">
        <v>3</v>
      </c>
      <c r="B17" s="4" t="s">
        <v>31</v>
      </c>
      <c r="C17" s="5"/>
      <c r="D17" s="5"/>
      <c r="E17" s="6"/>
      <c r="F17" s="1">
        <f>SUM(F18:F20)</f>
        <v>33</v>
      </c>
      <c r="G17" s="1">
        <f>SUM(G18:G20)</f>
        <v>32.28</v>
      </c>
      <c r="H17" s="7">
        <f>G17/F17*100</f>
        <v>97.818181818181827</v>
      </c>
      <c r="I17" s="3">
        <f>SUM(I18:I20)</f>
        <v>33</v>
      </c>
      <c r="J17" s="1">
        <f>SUM(J18:J20)</f>
        <v>32.28</v>
      </c>
      <c r="K17" s="7">
        <f>J17/I17*100</f>
        <v>97.818181818181827</v>
      </c>
      <c r="L17" s="5"/>
      <c r="M17" s="5"/>
      <c r="N17" s="6"/>
      <c r="O17" s="8">
        <f>SUM(O18:O20)</f>
        <v>127</v>
      </c>
      <c r="P17" s="1">
        <f>SUM(P18:P20)</f>
        <v>122.04999999999998</v>
      </c>
      <c r="Q17" s="7">
        <f>P17/O17*100</f>
        <v>96.1023622047244</v>
      </c>
      <c r="R17" s="9">
        <f t="shared" si="0"/>
        <v>127</v>
      </c>
      <c r="S17" s="1">
        <f>SUM(S18:S20)</f>
        <v>122.04999999999998</v>
      </c>
      <c r="T17" s="7">
        <f>S17/R17*100</f>
        <v>96.1023622047244</v>
      </c>
      <c r="U17" s="5"/>
      <c r="V17" s="5"/>
      <c r="W17" s="6"/>
      <c r="X17" s="8">
        <f>SUM(X18:X20)</f>
        <v>244</v>
      </c>
      <c r="Y17" s="1">
        <f>SUM(Y18:Y20)</f>
        <v>236.947</v>
      </c>
      <c r="Z17" s="7">
        <f>Y17/X17*100</f>
        <v>97.109426229508202</v>
      </c>
      <c r="AA17" s="1">
        <f>SUM(AA18:AA20)</f>
        <v>244</v>
      </c>
      <c r="AB17" s="1">
        <f>SUM(AB18:AB20)</f>
        <v>236.947</v>
      </c>
      <c r="AC17" s="7">
        <f>AB17/AA17*100</f>
        <v>97.109426229508202</v>
      </c>
      <c r="AD17" s="5"/>
      <c r="AE17" s="5"/>
      <c r="AF17" s="6"/>
      <c r="AG17" s="1">
        <f>SUM(AG18:AG20)</f>
        <v>114</v>
      </c>
      <c r="AH17" s="1">
        <f>SUM(AH18:AH20)</f>
        <v>112.65</v>
      </c>
      <c r="AI17" s="7">
        <f>AH17/AG17*100</f>
        <v>98.81578947368422</v>
      </c>
      <c r="AJ17" s="1">
        <f>SUM(AJ18:AJ20)</f>
        <v>114</v>
      </c>
      <c r="AK17" s="1">
        <f>SUM(AK18:AK20)</f>
        <v>112.65</v>
      </c>
      <c r="AL17" s="7">
        <f>AK17/AJ17*100</f>
        <v>98.81578947368422</v>
      </c>
      <c r="AM17" s="5"/>
      <c r="AN17" s="5"/>
      <c r="AO17" s="6"/>
      <c r="AP17" s="1">
        <f>SUM(AP18:AP20)</f>
        <v>83</v>
      </c>
      <c r="AQ17" s="1">
        <f>SUM(AQ18:AQ20)</f>
        <v>81.99199999999999</v>
      </c>
      <c r="AR17" s="7">
        <f>AQ17/AP17*100</f>
        <v>98.785542168674695</v>
      </c>
      <c r="AS17" s="1">
        <f>SUM(AS18:AS20)</f>
        <v>83</v>
      </c>
      <c r="AT17" s="1">
        <f>SUM(AT18:AT20)</f>
        <v>81.99199999999999</v>
      </c>
      <c r="AU17" s="7">
        <f>AT17/AS17*100</f>
        <v>98.785542168674695</v>
      </c>
      <c r="AV17" s="5"/>
      <c r="AW17" s="5"/>
      <c r="AX17" s="6"/>
      <c r="AY17" s="1">
        <f>SUM(AY18:AY20)</f>
        <v>191</v>
      </c>
      <c r="AZ17" s="1">
        <f>SUM(AZ18:AZ20)</f>
        <v>185.065</v>
      </c>
      <c r="BA17" s="7">
        <f>AZ17/AY17*100</f>
        <v>96.892670157068068</v>
      </c>
      <c r="BB17" s="1">
        <f>SUM(BB18:BB20)</f>
        <v>191</v>
      </c>
      <c r="BC17" s="1">
        <f>SUM(BC18:BC20)</f>
        <v>185.065</v>
      </c>
      <c r="BD17" s="7">
        <f>BC17/BB17*100</f>
        <v>96.892670157068068</v>
      </c>
      <c r="BE17" s="5"/>
      <c r="BF17" s="5"/>
      <c r="BG17" s="6"/>
      <c r="BH17" s="1">
        <f>SUM(BH18:BH20)</f>
        <v>210</v>
      </c>
      <c r="BI17" s="1">
        <f>SUM(BI18:BI20)</f>
        <v>207.44200000000001</v>
      </c>
      <c r="BJ17" s="7">
        <f>BI17/BH17*100</f>
        <v>98.781904761904769</v>
      </c>
      <c r="BK17" s="1">
        <f>SUM(BK18:BK20)</f>
        <v>210</v>
      </c>
      <c r="BL17" s="1">
        <f>SUM(BL18:BL20)</f>
        <v>207.44200000000001</v>
      </c>
      <c r="BM17" s="7">
        <f>BL17/BK17*100</f>
        <v>98.781904761904769</v>
      </c>
      <c r="BN17" s="5"/>
      <c r="BO17" s="5"/>
      <c r="BP17" s="6"/>
      <c r="BQ17" s="1">
        <f>SUM(BQ18:BQ20)</f>
        <v>333</v>
      </c>
      <c r="BR17" s="1">
        <f>SUM(BR18:BR20)</f>
        <v>328.83600000000001</v>
      </c>
      <c r="BS17" s="7">
        <f>BR17/BQ17*100</f>
        <v>98.749549549549556</v>
      </c>
      <c r="BT17" s="1">
        <f>SUM(BT18:BT20)</f>
        <v>333</v>
      </c>
      <c r="BU17" s="1">
        <f>SUM(BU18:BU20)</f>
        <v>328.83600000000001</v>
      </c>
      <c r="BV17" s="7">
        <f>BU17/BT17*100</f>
        <v>98.749549549549556</v>
      </c>
      <c r="BW17" s="5"/>
      <c r="BX17" s="5"/>
      <c r="BY17" s="6"/>
      <c r="BZ17" s="1">
        <f>SUM(BZ18:BZ20)</f>
        <v>154</v>
      </c>
      <c r="CA17" s="1">
        <f>SUM(CA18:CA20)</f>
        <v>152.38</v>
      </c>
      <c r="CB17" s="7">
        <f>CA17/BZ17*100</f>
        <v>98.94805194805194</v>
      </c>
      <c r="CC17" s="1">
        <f>SUM(CC18:CC20)</f>
        <v>154</v>
      </c>
      <c r="CD17" s="1">
        <f>SUM(CD18:CD20)</f>
        <v>152.38</v>
      </c>
      <c r="CE17" s="7">
        <f>CD17/CC17*100</f>
        <v>98.94805194805194</v>
      </c>
      <c r="CF17" s="5"/>
      <c r="CG17" s="5"/>
      <c r="CH17" s="6"/>
      <c r="CI17" s="1">
        <f>SUM(CI18:CI20)</f>
        <v>321</v>
      </c>
      <c r="CJ17" s="1">
        <f>SUM(CJ18:CJ20)</f>
        <v>315.92</v>
      </c>
      <c r="CK17" s="7">
        <f>CJ17/CI17*100</f>
        <v>98.417445482866057</v>
      </c>
      <c r="CL17" s="1">
        <f>SUM(CL18:CL20)</f>
        <v>321</v>
      </c>
      <c r="CM17" s="1">
        <f>SUM(CM18:CM20)</f>
        <v>315.92</v>
      </c>
      <c r="CN17" s="7">
        <f>CM17/CL17*100</f>
        <v>98.417445482866057</v>
      </c>
      <c r="CO17" s="5"/>
      <c r="CP17" s="5"/>
      <c r="CQ17" s="6"/>
      <c r="CR17" s="1">
        <f t="shared" si="23"/>
        <v>1810</v>
      </c>
      <c r="CS17" s="1">
        <f>SUM(CS18:CS20)</f>
        <v>1775.5619999999999</v>
      </c>
      <c r="CT17" s="7">
        <f t="shared" si="24"/>
        <v>98.097348066298338</v>
      </c>
      <c r="CU17" s="1">
        <f>CO17+CR17</f>
        <v>1810</v>
      </c>
      <c r="CV17" s="1">
        <f>CP17+CS17</f>
        <v>1775.5619999999999</v>
      </c>
      <c r="CW17" s="7">
        <f>CV17/CU17*100</f>
        <v>98.097348066298338</v>
      </c>
      <c r="CX17" s="1">
        <f>SUM(CX18:CX20)</f>
        <v>33</v>
      </c>
      <c r="CY17" s="1">
        <f>SUM(CY18:CY20)</f>
        <v>33</v>
      </c>
      <c r="CZ17" s="7">
        <f>CY17/CX17*100</f>
        <v>100</v>
      </c>
      <c r="DA17" s="1">
        <f>SUM(DA18:DA20)</f>
        <v>65</v>
      </c>
      <c r="DB17" s="1">
        <f>SUM(DB18:DB20)</f>
        <v>65</v>
      </c>
      <c r="DC17" s="7">
        <f>DB17/DA17*100</f>
        <v>100</v>
      </c>
      <c r="DD17" s="1">
        <f>SUM(DD18:DD20)</f>
        <v>142</v>
      </c>
      <c r="DE17" s="1">
        <v>142</v>
      </c>
      <c r="DF17" s="7">
        <f>DE17/DD17*100</f>
        <v>100</v>
      </c>
      <c r="DG17" s="5"/>
      <c r="DH17" s="5"/>
      <c r="DI17" s="6"/>
      <c r="DJ17" s="2">
        <f>DJ18+DJ19+DJ20</f>
        <v>1843</v>
      </c>
      <c r="DK17" s="2">
        <f>DK18+DK19+DK20</f>
        <v>1808.5619999999999</v>
      </c>
      <c r="DL17" s="10">
        <f t="shared" si="25"/>
        <v>98.131416169289196</v>
      </c>
      <c r="DM17" s="2">
        <f>DM18+DM19+DM20</f>
        <v>240</v>
      </c>
      <c r="DN17" s="2">
        <f>CY17+DB17+DE17</f>
        <v>240</v>
      </c>
      <c r="DO17" s="10">
        <f>DN17/DM17*100</f>
        <v>100</v>
      </c>
      <c r="DP17" s="2">
        <f>DJ17+DM17</f>
        <v>2083</v>
      </c>
      <c r="DQ17" s="2">
        <f>DK17+DN17</f>
        <v>2048.5619999999999</v>
      </c>
      <c r="DR17" s="10">
        <f>DQ17/DP17*100</f>
        <v>98.346711473835811</v>
      </c>
    </row>
    <row r="18" spans="1:122" ht="21" customHeight="1">
      <c r="A18" s="12" t="s">
        <v>22</v>
      </c>
      <c r="B18" s="13" t="s">
        <v>32</v>
      </c>
      <c r="C18" s="5"/>
      <c r="D18" s="5"/>
      <c r="E18" s="6"/>
      <c r="F18" s="9">
        <v>8</v>
      </c>
      <c r="G18" s="9">
        <f>F18*H18/100</f>
        <v>7.28</v>
      </c>
      <c r="H18" s="14">
        <v>91</v>
      </c>
      <c r="I18" s="15">
        <v>8</v>
      </c>
      <c r="J18" s="9">
        <f>I18*K18/100</f>
        <v>7.28</v>
      </c>
      <c r="K18" s="14">
        <v>91</v>
      </c>
      <c r="L18" s="5"/>
      <c r="M18" s="5"/>
      <c r="N18" s="6"/>
      <c r="O18" s="16">
        <v>61</v>
      </c>
      <c r="P18" s="9">
        <f>O18*Q18/100</f>
        <v>56.73</v>
      </c>
      <c r="Q18" s="14">
        <v>93</v>
      </c>
      <c r="R18" s="9">
        <f t="shared" si="0"/>
        <v>61</v>
      </c>
      <c r="S18" s="9">
        <f>R18*T18/100</f>
        <v>56.73</v>
      </c>
      <c r="T18" s="14">
        <f>Q18</f>
        <v>93</v>
      </c>
      <c r="U18" s="5"/>
      <c r="V18" s="5"/>
      <c r="W18" s="6"/>
      <c r="X18" s="16">
        <v>113</v>
      </c>
      <c r="Y18" s="9">
        <v>107</v>
      </c>
      <c r="Z18" s="14">
        <v>94</v>
      </c>
      <c r="AA18" s="9">
        <f>X18</f>
        <v>113</v>
      </c>
      <c r="AB18" s="9">
        <v>107</v>
      </c>
      <c r="AC18" s="14">
        <v>94</v>
      </c>
      <c r="AD18" s="5"/>
      <c r="AE18" s="5"/>
      <c r="AF18" s="6"/>
      <c r="AG18" s="9">
        <v>27</v>
      </c>
      <c r="AH18" s="9">
        <f>AG18*AI18/100</f>
        <v>25.65</v>
      </c>
      <c r="AI18" s="14">
        <v>95</v>
      </c>
      <c r="AJ18" s="9">
        <f>AG18</f>
        <v>27</v>
      </c>
      <c r="AK18" s="9">
        <f>AJ18*AL18/100</f>
        <v>25.65</v>
      </c>
      <c r="AL18" s="14">
        <v>95</v>
      </c>
      <c r="AM18" s="5"/>
      <c r="AN18" s="5"/>
      <c r="AO18" s="6"/>
      <c r="AP18" s="9">
        <v>14</v>
      </c>
      <c r="AQ18" s="9">
        <f>AP18*AR18/100</f>
        <v>14</v>
      </c>
      <c r="AR18" s="14">
        <v>100</v>
      </c>
      <c r="AS18" s="9">
        <f>AP18</f>
        <v>14</v>
      </c>
      <c r="AT18" s="9">
        <f>AS18*AU18/100</f>
        <v>14</v>
      </c>
      <c r="AU18" s="14">
        <v>100</v>
      </c>
      <c r="AV18" s="5"/>
      <c r="AW18" s="5"/>
      <c r="AX18" s="6"/>
      <c r="AY18" s="9">
        <v>24</v>
      </c>
      <c r="AZ18" s="9">
        <f>AY18*BA18/100</f>
        <v>23.04</v>
      </c>
      <c r="BA18" s="14">
        <v>96</v>
      </c>
      <c r="BB18" s="9">
        <f>AY18</f>
        <v>24</v>
      </c>
      <c r="BC18" s="9">
        <f>BB18*BD18/100</f>
        <v>23.04</v>
      </c>
      <c r="BD18" s="14">
        <v>96</v>
      </c>
      <c r="BE18" s="5"/>
      <c r="BF18" s="5"/>
      <c r="BG18" s="6"/>
      <c r="BH18" s="9">
        <v>24</v>
      </c>
      <c r="BI18" s="9">
        <f>BH18*BJ18/100</f>
        <v>22.8</v>
      </c>
      <c r="BJ18" s="14">
        <v>95</v>
      </c>
      <c r="BK18" s="9">
        <f>BH18</f>
        <v>24</v>
      </c>
      <c r="BL18" s="9">
        <f>BK18*BM18/100</f>
        <v>22.8</v>
      </c>
      <c r="BM18" s="14">
        <v>95</v>
      </c>
      <c r="BN18" s="5"/>
      <c r="BO18" s="5"/>
      <c r="BP18" s="6"/>
      <c r="BQ18" s="9">
        <v>74</v>
      </c>
      <c r="BR18" s="9">
        <f>BQ18*BS18/100</f>
        <v>71.78</v>
      </c>
      <c r="BS18" s="14">
        <v>97</v>
      </c>
      <c r="BT18" s="9">
        <f>BQ18</f>
        <v>74</v>
      </c>
      <c r="BU18" s="9">
        <f>BT18*BV18/100</f>
        <v>71.78</v>
      </c>
      <c r="BV18" s="14">
        <v>97</v>
      </c>
      <c r="BW18" s="5"/>
      <c r="BX18" s="5"/>
      <c r="BY18" s="6"/>
      <c r="BZ18" s="9">
        <v>54</v>
      </c>
      <c r="CA18" s="9">
        <f>BZ18*CB18/100</f>
        <v>52.38</v>
      </c>
      <c r="CB18" s="14">
        <v>97</v>
      </c>
      <c r="CC18" s="9">
        <f>BZ18</f>
        <v>54</v>
      </c>
      <c r="CD18" s="9">
        <f>CC18*CE18/100</f>
        <v>52.38</v>
      </c>
      <c r="CE18" s="14">
        <v>97</v>
      </c>
      <c r="CF18" s="5"/>
      <c r="CG18" s="5"/>
      <c r="CH18" s="6"/>
      <c r="CI18" s="9">
        <v>52</v>
      </c>
      <c r="CJ18" s="9">
        <f>CI18*CK18/100</f>
        <v>49.92</v>
      </c>
      <c r="CK18" s="14">
        <v>96</v>
      </c>
      <c r="CL18" s="9">
        <f>CI18</f>
        <v>52</v>
      </c>
      <c r="CM18" s="9">
        <f>CL18*CN18/100</f>
        <v>49.92</v>
      </c>
      <c r="CN18" s="14">
        <v>96</v>
      </c>
      <c r="CO18" s="5"/>
      <c r="CP18" s="5"/>
      <c r="CQ18" s="6"/>
      <c r="CR18" s="9">
        <f t="shared" si="23"/>
        <v>451</v>
      </c>
      <c r="CS18" s="9">
        <f>G18+P18+Y18+AH18+AQ18+AZ18+BI18+BR18+CA18+CJ18</f>
        <v>430.58</v>
      </c>
      <c r="CT18" s="14">
        <f t="shared" si="24"/>
        <v>95.472283813747225</v>
      </c>
      <c r="CU18" s="9">
        <f t="shared" ref="CU18:CU20" si="26">CO18+CR18</f>
        <v>451</v>
      </c>
      <c r="CV18" s="9">
        <f t="shared" ref="CV18:CV20" si="27">CP18+CS18</f>
        <v>430.58</v>
      </c>
      <c r="CW18" s="14">
        <f t="shared" ref="CW18:CW20" si="28">CV18/CU18*100</f>
        <v>95.472283813747225</v>
      </c>
      <c r="CX18" s="17"/>
      <c r="CY18" s="17"/>
      <c r="CZ18" s="17"/>
      <c r="DA18" s="17">
        <v>65</v>
      </c>
      <c r="DB18" s="17">
        <v>65</v>
      </c>
      <c r="DC18" s="14">
        <f>DB18/DA18*100</f>
        <v>100</v>
      </c>
      <c r="DD18" s="17"/>
      <c r="DE18" s="17"/>
      <c r="DF18" s="17"/>
      <c r="DG18" s="5"/>
      <c r="DH18" s="5"/>
      <c r="DI18" s="6"/>
      <c r="DJ18" s="19">
        <f t="shared" ref="DJ18:DJ20" si="29">CR18</f>
        <v>451</v>
      </c>
      <c r="DK18" s="19">
        <f>CS18</f>
        <v>430.58</v>
      </c>
      <c r="DL18" s="29">
        <f t="shared" si="25"/>
        <v>95.472283813747225</v>
      </c>
      <c r="DM18" s="19">
        <f t="shared" ref="DM18:DM20" si="30">CX18+DA18+DD18</f>
        <v>65</v>
      </c>
      <c r="DN18" s="19">
        <f>CY18+DB18+DE18</f>
        <v>65</v>
      </c>
      <c r="DO18" s="29">
        <f t="shared" ref="DO18:DO20" si="31">DN18/DM18*100</f>
        <v>100</v>
      </c>
      <c r="DP18" s="2">
        <f t="shared" ref="DP18:DP20" si="32">DJ18+DM18</f>
        <v>516</v>
      </c>
      <c r="DQ18" s="2">
        <f t="shared" ref="DQ18:DQ20" si="33">DK18+DN18</f>
        <v>495.58</v>
      </c>
      <c r="DR18" s="10">
        <f t="shared" ref="DR18:DR20" si="34">DQ18/DP18*100</f>
        <v>96.042635658914719</v>
      </c>
    </row>
    <row r="19" spans="1:122" s="28" customFormat="1" ht="21" customHeight="1">
      <c r="A19" s="20" t="s">
        <v>24</v>
      </c>
      <c r="B19" s="21" t="s">
        <v>33</v>
      </c>
      <c r="C19" s="5"/>
      <c r="D19" s="5"/>
      <c r="E19" s="6"/>
      <c r="F19" s="22">
        <v>15</v>
      </c>
      <c r="G19" s="22">
        <f>F19*H19/100</f>
        <v>15</v>
      </c>
      <c r="H19" s="23">
        <v>100</v>
      </c>
      <c r="I19" s="15">
        <v>15</v>
      </c>
      <c r="J19" s="22">
        <f>I19*K19/100</f>
        <v>15</v>
      </c>
      <c r="K19" s="23">
        <v>100</v>
      </c>
      <c r="L19" s="5"/>
      <c r="M19" s="5"/>
      <c r="N19" s="6"/>
      <c r="O19" s="16">
        <v>26</v>
      </c>
      <c r="P19" s="22">
        <f>O19*Q19/100</f>
        <v>26</v>
      </c>
      <c r="Q19" s="23">
        <v>100</v>
      </c>
      <c r="R19" s="9">
        <f t="shared" si="0"/>
        <v>26</v>
      </c>
      <c r="S19" s="22">
        <f>R19*T19/100</f>
        <v>26</v>
      </c>
      <c r="T19" s="23">
        <v>100</v>
      </c>
      <c r="U19" s="5"/>
      <c r="V19" s="5"/>
      <c r="W19" s="6"/>
      <c r="X19" s="16">
        <v>14</v>
      </c>
      <c r="Y19" s="22">
        <f>X19*Z19/100</f>
        <v>14</v>
      </c>
      <c r="Z19" s="23">
        <v>100</v>
      </c>
      <c r="AA19" s="22">
        <f>X19</f>
        <v>14</v>
      </c>
      <c r="AB19" s="22">
        <f>AA19*AC19/100</f>
        <v>14</v>
      </c>
      <c r="AC19" s="23">
        <v>100</v>
      </c>
      <c r="AD19" s="5"/>
      <c r="AE19" s="5"/>
      <c r="AF19" s="6"/>
      <c r="AG19" s="22">
        <v>25</v>
      </c>
      <c r="AH19" s="22">
        <f>AG19*AI19/100</f>
        <v>25</v>
      </c>
      <c r="AI19" s="23">
        <v>100</v>
      </c>
      <c r="AJ19" s="22">
        <f>AG19</f>
        <v>25</v>
      </c>
      <c r="AK19" s="22">
        <f>AJ19*AL19/100</f>
        <v>25</v>
      </c>
      <c r="AL19" s="23">
        <v>100</v>
      </c>
      <c r="AM19" s="5"/>
      <c r="AN19" s="5"/>
      <c r="AO19" s="6"/>
      <c r="AP19" s="22">
        <v>13</v>
      </c>
      <c r="AQ19" s="22">
        <f>AP19*AR19/100</f>
        <v>13</v>
      </c>
      <c r="AR19" s="23">
        <v>100</v>
      </c>
      <c r="AS19" s="22">
        <f>AP19</f>
        <v>13</v>
      </c>
      <c r="AT19" s="22">
        <f>AS19*AU19/100</f>
        <v>13</v>
      </c>
      <c r="AU19" s="23">
        <v>100</v>
      </c>
      <c r="AV19" s="5"/>
      <c r="AW19" s="5"/>
      <c r="AX19" s="6"/>
      <c r="AY19" s="22">
        <v>92</v>
      </c>
      <c r="AZ19" s="22">
        <v>88</v>
      </c>
      <c r="BA19" s="23">
        <v>95</v>
      </c>
      <c r="BB19" s="22">
        <f>AY19</f>
        <v>92</v>
      </c>
      <c r="BC19" s="22">
        <v>88</v>
      </c>
      <c r="BD19" s="23">
        <v>95</v>
      </c>
      <c r="BE19" s="5"/>
      <c r="BF19" s="5"/>
      <c r="BG19" s="6"/>
      <c r="BH19" s="22">
        <v>89</v>
      </c>
      <c r="BI19" s="22">
        <f>BH19*BJ19/100</f>
        <v>89</v>
      </c>
      <c r="BJ19" s="23">
        <v>100</v>
      </c>
      <c r="BK19" s="22">
        <f>BH19</f>
        <v>89</v>
      </c>
      <c r="BL19" s="22">
        <f>BK19*BM19/100</f>
        <v>89</v>
      </c>
      <c r="BM19" s="23">
        <v>100</v>
      </c>
      <c r="BN19" s="5"/>
      <c r="BO19" s="5"/>
      <c r="BP19" s="6"/>
      <c r="BQ19" s="22">
        <v>43</v>
      </c>
      <c r="BR19" s="22">
        <f>BQ19*BS19/100</f>
        <v>43</v>
      </c>
      <c r="BS19" s="23">
        <v>100</v>
      </c>
      <c r="BT19" s="22">
        <f>BQ19</f>
        <v>43</v>
      </c>
      <c r="BU19" s="22">
        <f>BT19*BV19/100</f>
        <v>43</v>
      </c>
      <c r="BV19" s="23">
        <v>100</v>
      </c>
      <c r="BW19" s="5"/>
      <c r="BX19" s="5"/>
      <c r="BY19" s="6"/>
      <c r="BZ19" s="22">
        <v>25</v>
      </c>
      <c r="CA19" s="22">
        <f>BZ19*CB19/100</f>
        <v>25</v>
      </c>
      <c r="CB19" s="23">
        <v>100</v>
      </c>
      <c r="CC19" s="22">
        <f>BZ19</f>
        <v>25</v>
      </c>
      <c r="CD19" s="22">
        <f>CC19*CE19/100</f>
        <v>25</v>
      </c>
      <c r="CE19" s="23">
        <v>100</v>
      </c>
      <c r="CF19" s="5"/>
      <c r="CG19" s="5"/>
      <c r="CH19" s="6"/>
      <c r="CI19" s="22">
        <v>72</v>
      </c>
      <c r="CJ19" s="22">
        <v>69</v>
      </c>
      <c r="CK19" s="23">
        <v>94.6</v>
      </c>
      <c r="CL19" s="22">
        <f>CI19</f>
        <v>72</v>
      </c>
      <c r="CM19" s="22">
        <v>69</v>
      </c>
      <c r="CN19" s="23">
        <v>94.6</v>
      </c>
      <c r="CO19" s="5"/>
      <c r="CP19" s="5"/>
      <c r="CQ19" s="6"/>
      <c r="CR19" s="9">
        <f t="shared" si="23"/>
        <v>414</v>
      </c>
      <c r="CS19" s="22">
        <f>G19+P19+Y19+AH19+AQ19+AZ19+BI19+BR19+CA19+CJ19</f>
        <v>407</v>
      </c>
      <c r="CT19" s="23">
        <f t="shared" si="24"/>
        <v>98.309178743961354</v>
      </c>
      <c r="CU19" s="9">
        <f t="shared" si="26"/>
        <v>414</v>
      </c>
      <c r="CV19" s="9">
        <f t="shared" si="27"/>
        <v>407</v>
      </c>
      <c r="CW19" s="14">
        <f t="shared" si="28"/>
        <v>98.309178743961354</v>
      </c>
      <c r="CX19" s="24">
        <v>33</v>
      </c>
      <c r="CY19" s="24">
        <v>33</v>
      </c>
      <c r="CZ19" s="25">
        <f t="shared" ref="CZ19" si="35">CY19/CX19*100</f>
        <v>100</v>
      </c>
      <c r="DA19" s="24"/>
      <c r="DB19" s="24"/>
      <c r="DC19" s="24"/>
      <c r="DD19" s="24"/>
      <c r="DE19" s="24"/>
      <c r="DF19" s="24"/>
      <c r="DG19" s="5"/>
      <c r="DH19" s="5"/>
      <c r="DI19" s="6"/>
      <c r="DJ19" s="19">
        <f>CR19+CX19</f>
        <v>447</v>
      </c>
      <c r="DK19" s="26">
        <f>CS19+CY19</f>
        <v>440</v>
      </c>
      <c r="DL19" s="27">
        <f t="shared" si="25"/>
        <v>98.434004474272925</v>
      </c>
      <c r="DM19" s="19">
        <f t="shared" si="30"/>
        <v>33</v>
      </c>
      <c r="DN19" s="19">
        <f>CY19+DB19+DE19</f>
        <v>33</v>
      </c>
      <c r="DO19" s="29">
        <f t="shared" si="31"/>
        <v>100</v>
      </c>
      <c r="DP19" s="2">
        <f t="shared" si="32"/>
        <v>480</v>
      </c>
      <c r="DQ19" s="2">
        <f t="shared" si="33"/>
        <v>473</v>
      </c>
      <c r="DR19" s="10">
        <f t="shared" si="34"/>
        <v>98.541666666666671</v>
      </c>
    </row>
    <row r="20" spans="1:122" ht="21" customHeight="1">
      <c r="A20" s="12" t="s">
        <v>26</v>
      </c>
      <c r="B20" s="13" t="s">
        <v>34</v>
      </c>
      <c r="C20" s="5"/>
      <c r="D20" s="5"/>
      <c r="E20" s="6"/>
      <c r="F20" s="9">
        <v>10</v>
      </c>
      <c r="G20" s="9">
        <f>F20*H20/100</f>
        <v>10</v>
      </c>
      <c r="H20" s="14">
        <v>100</v>
      </c>
      <c r="I20" s="15">
        <f>F20</f>
        <v>10</v>
      </c>
      <c r="J20" s="9">
        <f>I20/K20*100</f>
        <v>10</v>
      </c>
      <c r="K20" s="14">
        <v>100</v>
      </c>
      <c r="L20" s="5"/>
      <c r="M20" s="5"/>
      <c r="N20" s="6"/>
      <c r="O20" s="16">
        <v>40</v>
      </c>
      <c r="P20" s="9">
        <f>O20*Q20/100</f>
        <v>39.32</v>
      </c>
      <c r="Q20" s="14">
        <v>98.3</v>
      </c>
      <c r="R20" s="9">
        <f t="shared" si="0"/>
        <v>40</v>
      </c>
      <c r="S20" s="9">
        <f>R20*T20/100</f>
        <v>39.32</v>
      </c>
      <c r="T20" s="14">
        <v>98.3</v>
      </c>
      <c r="U20" s="5"/>
      <c r="V20" s="5"/>
      <c r="W20" s="6"/>
      <c r="X20" s="16">
        <v>117</v>
      </c>
      <c r="Y20" s="9">
        <f>X20*Z20/100</f>
        <v>115.94699999999999</v>
      </c>
      <c r="Z20" s="14">
        <v>99.1</v>
      </c>
      <c r="AA20" s="9">
        <f>X20</f>
        <v>117</v>
      </c>
      <c r="AB20" s="9">
        <f>AA20*AC20/100</f>
        <v>115.94699999999999</v>
      </c>
      <c r="AC20" s="14">
        <v>99.1</v>
      </c>
      <c r="AD20" s="5"/>
      <c r="AE20" s="5"/>
      <c r="AF20" s="6"/>
      <c r="AG20" s="9">
        <v>62</v>
      </c>
      <c r="AH20" s="9">
        <f>AG20*AI20/100</f>
        <v>62</v>
      </c>
      <c r="AI20" s="14">
        <v>100</v>
      </c>
      <c r="AJ20" s="9">
        <f>AG20</f>
        <v>62</v>
      </c>
      <c r="AK20" s="9">
        <f>AJ20*AL20/100</f>
        <v>62</v>
      </c>
      <c r="AL20" s="14">
        <v>100</v>
      </c>
      <c r="AM20" s="5"/>
      <c r="AN20" s="5"/>
      <c r="AO20" s="6"/>
      <c r="AP20" s="9">
        <v>56</v>
      </c>
      <c r="AQ20" s="9">
        <f>AP20*AR20/100</f>
        <v>54.991999999999997</v>
      </c>
      <c r="AR20" s="14">
        <v>98.2</v>
      </c>
      <c r="AS20" s="9">
        <f>AP20</f>
        <v>56</v>
      </c>
      <c r="AT20" s="9">
        <f>AS20*AU20/100</f>
        <v>54.991999999999997</v>
      </c>
      <c r="AU20" s="14">
        <v>98.2</v>
      </c>
      <c r="AV20" s="5"/>
      <c r="AW20" s="5"/>
      <c r="AX20" s="6"/>
      <c r="AY20" s="9">
        <v>75</v>
      </c>
      <c r="AZ20" s="9">
        <f>AY20*BA20/100</f>
        <v>74.025000000000006</v>
      </c>
      <c r="BA20" s="14">
        <v>98.7</v>
      </c>
      <c r="BB20" s="9">
        <f>AY20</f>
        <v>75</v>
      </c>
      <c r="BC20" s="9">
        <f>BB20*BD20/100</f>
        <v>74.025000000000006</v>
      </c>
      <c r="BD20" s="14">
        <v>98.7</v>
      </c>
      <c r="BE20" s="5"/>
      <c r="BF20" s="5"/>
      <c r="BG20" s="6"/>
      <c r="BH20" s="9">
        <v>97</v>
      </c>
      <c r="BI20" s="9">
        <f>BH20*BJ20/100</f>
        <v>95.641999999999996</v>
      </c>
      <c r="BJ20" s="14">
        <v>98.6</v>
      </c>
      <c r="BK20" s="9">
        <f>BH20</f>
        <v>97</v>
      </c>
      <c r="BL20" s="9">
        <f>BK20*BM20/100</f>
        <v>95.641999999999996</v>
      </c>
      <c r="BM20" s="14">
        <v>98.6</v>
      </c>
      <c r="BN20" s="5"/>
      <c r="BO20" s="5"/>
      <c r="BP20" s="6"/>
      <c r="BQ20" s="9">
        <v>216</v>
      </c>
      <c r="BR20" s="9">
        <f>BQ20*BS20/100</f>
        <v>214.05599999999998</v>
      </c>
      <c r="BS20" s="14">
        <v>99.1</v>
      </c>
      <c r="BT20" s="9">
        <f>BQ20</f>
        <v>216</v>
      </c>
      <c r="BU20" s="9">
        <f>BT20*BV20/100</f>
        <v>214.05599999999998</v>
      </c>
      <c r="BV20" s="14">
        <v>99.1</v>
      </c>
      <c r="BW20" s="5"/>
      <c r="BX20" s="5"/>
      <c r="BY20" s="6"/>
      <c r="BZ20" s="9">
        <v>75</v>
      </c>
      <c r="CA20" s="9">
        <f>BZ20*CB20/100</f>
        <v>75</v>
      </c>
      <c r="CB20" s="14">
        <v>100</v>
      </c>
      <c r="CC20" s="9">
        <f>BZ20</f>
        <v>75</v>
      </c>
      <c r="CD20" s="9">
        <f>CC20*CE20/100</f>
        <v>75</v>
      </c>
      <c r="CE20" s="14">
        <v>100</v>
      </c>
      <c r="CF20" s="5"/>
      <c r="CG20" s="5"/>
      <c r="CH20" s="6"/>
      <c r="CI20" s="9">
        <v>197</v>
      </c>
      <c r="CJ20" s="9">
        <f>CI20*CK20/100</f>
        <v>197</v>
      </c>
      <c r="CK20" s="14">
        <v>100</v>
      </c>
      <c r="CL20" s="9">
        <f>CI20</f>
        <v>197</v>
      </c>
      <c r="CM20" s="9">
        <f>CL20*CN20/100</f>
        <v>197</v>
      </c>
      <c r="CN20" s="14">
        <v>100</v>
      </c>
      <c r="CO20" s="5"/>
      <c r="CP20" s="5"/>
      <c r="CQ20" s="6"/>
      <c r="CR20" s="9">
        <f t="shared" si="23"/>
        <v>945</v>
      </c>
      <c r="CS20" s="9">
        <f>G20+P20+Y20+AH20+AQ20+AZ20+BI20+BR20+CA20+CJ20</f>
        <v>937.98199999999997</v>
      </c>
      <c r="CT20" s="14">
        <f t="shared" si="24"/>
        <v>99.257354497354498</v>
      </c>
      <c r="CU20" s="9">
        <f t="shared" si="26"/>
        <v>945</v>
      </c>
      <c r="CV20" s="9">
        <f t="shared" si="27"/>
        <v>937.98199999999997</v>
      </c>
      <c r="CW20" s="14">
        <f t="shared" si="28"/>
        <v>99.257354497354498</v>
      </c>
      <c r="CX20" s="17"/>
      <c r="CY20" s="17"/>
      <c r="CZ20" s="17"/>
      <c r="DA20" s="17"/>
      <c r="DB20" s="17"/>
      <c r="DC20" s="17"/>
      <c r="DD20" s="17">
        <v>142</v>
      </c>
      <c r="DE20" s="17">
        <v>142</v>
      </c>
      <c r="DF20" s="18">
        <f>DE20/DD20*100</f>
        <v>100</v>
      </c>
      <c r="DG20" s="5"/>
      <c r="DH20" s="5"/>
      <c r="DI20" s="6"/>
      <c r="DJ20" s="19">
        <f t="shared" si="29"/>
        <v>945</v>
      </c>
      <c r="DK20" s="19">
        <f>CV20</f>
        <v>937.98199999999997</v>
      </c>
      <c r="DL20" s="29">
        <f t="shared" si="25"/>
        <v>99.257354497354498</v>
      </c>
      <c r="DM20" s="19">
        <f t="shared" si="30"/>
        <v>142</v>
      </c>
      <c r="DN20" s="19">
        <f>CY20+DB20+DD20</f>
        <v>142</v>
      </c>
      <c r="DO20" s="29">
        <f t="shared" si="31"/>
        <v>100</v>
      </c>
      <c r="DP20" s="2">
        <f t="shared" si="32"/>
        <v>1087</v>
      </c>
      <c r="DQ20" s="2">
        <f t="shared" si="33"/>
        <v>1079.982</v>
      </c>
      <c r="DR20" s="10">
        <f t="shared" si="34"/>
        <v>99.354369825206987</v>
      </c>
    </row>
    <row r="21" spans="1:122" ht="18.75" customHeight="1">
      <c r="A21" s="3" t="s">
        <v>35</v>
      </c>
      <c r="B21" s="1" t="s">
        <v>36</v>
      </c>
      <c r="C21" s="5"/>
      <c r="D21" s="5"/>
      <c r="E21" s="30"/>
      <c r="F21" s="5"/>
      <c r="G21" s="5"/>
      <c r="H21" s="30"/>
      <c r="I21" s="5"/>
      <c r="J21" s="5"/>
      <c r="K21" s="30"/>
      <c r="L21" s="5"/>
      <c r="M21" s="5"/>
      <c r="N21" s="30"/>
      <c r="O21" s="5"/>
      <c r="P21" s="5"/>
      <c r="Q21" s="30"/>
      <c r="R21" s="5"/>
      <c r="S21" s="5"/>
      <c r="T21" s="30"/>
      <c r="U21" s="5"/>
      <c r="V21" s="5"/>
      <c r="W21" s="30"/>
      <c r="X21" s="5"/>
      <c r="Y21" s="5"/>
      <c r="Z21" s="30"/>
      <c r="AA21" s="5"/>
      <c r="AB21" s="5"/>
      <c r="AC21" s="30"/>
      <c r="AD21" s="5"/>
      <c r="AE21" s="5"/>
      <c r="AF21" s="30"/>
      <c r="AG21" s="5"/>
      <c r="AH21" s="5"/>
      <c r="AI21" s="30"/>
      <c r="AJ21" s="5"/>
      <c r="AK21" s="5"/>
      <c r="AL21" s="30"/>
      <c r="AM21" s="5"/>
      <c r="AN21" s="5"/>
      <c r="AO21" s="30"/>
      <c r="AP21" s="5"/>
      <c r="AQ21" s="5"/>
      <c r="AR21" s="30"/>
      <c r="AS21" s="5"/>
      <c r="AT21" s="5"/>
      <c r="AU21" s="30"/>
      <c r="AV21" s="5"/>
      <c r="AW21" s="5"/>
      <c r="AX21" s="30"/>
      <c r="AY21" s="5"/>
      <c r="AZ21" s="5"/>
      <c r="BA21" s="30"/>
      <c r="BB21" s="5"/>
      <c r="BC21" s="5"/>
      <c r="BD21" s="30"/>
      <c r="BE21" s="5"/>
      <c r="BF21" s="5"/>
      <c r="BG21" s="30"/>
      <c r="BH21" s="5"/>
      <c r="BI21" s="5"/>
      <c r="BJ21" s="30"/>
      <c r="BK21" s="5"/>
      <c r="BL21" s="5"/>
      <c r="BM21" s="30"/>
      <c r="BN21" s="5"/>
      <c r="BO21" s="5"/>
      <c r="BP21" s="30"/>
      <c r="BQ21" s="5"/>
      <c r="BR21" s="5"/>
      <c r="BS21" s="30"/>
      <c r="BT21" s="5"/>
      <c r="BU21" s="5"/>
      <c r="BV21" s="30"/>
      <c r="BW21" s="5"/>
      <c r="BX21" s="5"/>
      <c r="BY21" s="30"/>
      <c r="BZ21" s="5"/>
      <c r="CA21" s="5"/>
      <c r="CB21" s="30"/>
      <c r="CC21" s="5"/>
      <c r="CD21" s="5"/>
      <c r="CE21" s="30"/>
      <c r="CF21" s="5"/>
      <c r="CG21" s="5"/>
      <c r="CH21" s="30"/>
      <c r="CI21" s="5"/>
      <c r="CJ21" s="5"/>
      <c r="CK21" s="30"/>
      <c r="CL21" s="5"/>
      <c r="CM21" s="5"/>
      <c r="CN21" s="30"/>
      <c r="CO21" s="5"/>
      <c r="CP21" s="5"/>
      <c r="CQ21" s="30"/>
      <c r="CR21" s="5"/>
      <c r="CS21" s="5"/>
      <c r="CT21" s="30"/>
      <c r="CU21" s="5"/>
      <c r="CV21" s="5"/>
      <c r="CW21" s="30"/>
      <c r="CX21" s="31"/>
      <c r="CY21" s="31"/>
      <c r="CZ21" s="31"/>
      <c r="DA21" s="31"/>
      <c r="DB21" s="31"/>
      <c r="DC21" s="31"/>
      <c r="DD21" s="31"/>
      <c r="DE21" s="31"/>
      <c r="DF21" s="31"/>
      <c r="DG21" s="32"/>
      <c r="DH21" s="32"/>
      <c r="DI21" s="33"/>
      <c r="DJ21" s="32"/>
      <c r="DK21" s="32"/>
      <c r="DL21" s="33"/>
      <c r="DM21" s="32"/>
      <c r="DN21" s="32"/>
      <c r="DO21" s="33"/>
      <c r="DP21" s="39"/>
      <c r="DQ21" s="39"/>
      <c r="DR21" s="40"/>
    </row>
    <row r="22" spans="1:122" ht="18.75" customHeight="1">
      <c r="A22" s="3">
        <v>1</v>
      </c>
      <c r="B22" s="4" t="s">
        <v>37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32"/>
      <c r="DH22" s="32"/>
      <c r="DI22" s="32"/>
      <c r="DJ22" s="32"/>
      <c r="DK22" s="32"/>
      <c r="DL22" s="32"/>
      <c r="DM22" s="32"/>
      <c r="DN22" s="32"/>
      <c r="DO22" s="32"/>
      <c r="DP22" s="39"/>
      <c r="DQ22" s="39"/>
      <c r="DR22" s="39"/>
    </row>
    <row r="23" spans="1:122" ht="23.25" customHeight="1">
      <c r="A23" s="12" t="s">
        <v>38</v>
      </c>
      <c r="B23" s="13" t="s">
        <v>39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32"/>
      <c r="DH23" s="32"/>
      <c r="DI23" s="32"/>
      <c r="DJ23" s="32"/>
      <c r="DK23" s="32"/>
      <c r="DL23" s="32"/>
      <c r="DM23" s="32"/>
      <c r="DN23" s="32"/>
      <c r="DO23" s="32"/>
      <c r="DP23" s="39"/>
      <c r="DQ23" s="39"/>
      <c r="DR23" s="39"/>
    </row>
    <row r="24" spans="1:122" ht="23.25" customHeight="1">
      <c r="A24" s="15" t="s">
        <v>22</v>
      </c>
      <c r="B24" s="52" t="s">
        <v>40</v>
      </c>
      <c r="C24" s="9">
        <v>468</v>
      </c>
      <c r="D24" s="9">
        <f>C24</f>
        <v>468</v>
      </c>
      <c r="E24" s="14">
        <f>D24/C24*100</f>
        <v>100</v>
      </c>
      <c r="F24" s="9">
        <v>75</v>
      </c>
      <c r="G24" s="9">
        <f>F24</f>
        <v>75</v>
      </c>
      <c r="H24" s="14">
        <f>G24/F24*100</f>
        <v>100</v>
      </c>
      <c r="I24" s="9">
        <f>C24+F24</f>
        <v>543</v>
      </c>
      <c r="J24" s="9">
        <f>I24</f>
        <v>543</v>
      </c>
      <c r="K24" s="14">
        <f>J24/I24*100</f>
        <v>100</v>
      </c>
      <c r="L24" s="9">
        <v>426</v>
      </c>
      <c r="M24" s="9">
        <f>L24</f>
        <v>426</v>
      </c>
      <c r="N24" s="14">
        <f>M24/L24*100</f>
        <v>100</v>
      </c>
      <c r="O24" s="9">
        <v>61</v>
      </c>
      <c r="P24" s="9">
        <f>O24</f>
        <v>61</v>
      </c>
      <c r="Q24" s="14">
        <f>P24/O24*100</f>
        <v>100</v>
      </c>
      <c r="R24" s="9">
        <f>L24+O24</f>
        <v>487</v>
      </c>
      <c r="S24" s="9">
        <f>R24</f>
        <v>487</v>
      </c>
      <c r="T24" s="14">
        <f>S24/R24*100</f>
        <v>100</v>
      </c>
      <c r="U24" s="9">
        <v>720</v>
      </c>
      <c r="V24" s="9">
        <f>U24</f>
        <v>720</v>
      </c>
      <c r="W24" s="14">
        <f>V24/U24*100</f>
        <v>100</v>
      </c>
      <c r="X24" s="9">
        <v>113</v>
      </c>
      <c r="Y24" s="9">
        <f>X24</f>
        <v>113</v>
      </c>
      <c r="Z24" s="14">
        <f>Y24/X24*100</f>
        <v>100</v>
      </c>
      <c r="AA24" s="9">
        <f>U24+X24</f>
        <v>833</v>
      </c>
      <c r="AB24" s="9">
        <f>AA24</f>
        <v>833</v>
      </c>
      <c r="AC24" s="14">
        <f>AB24/AA24*100</f>
        <v>100</v>
      </c>
      <c r="AD24" s="9">
        <v>546</v>
      </c>
      <c r="AE24" s="9">
        <f>AD24</f>
        <v>546</v>
      </c>
      <c r="AF24" s="14">
        <f>AE24/AD24*100</f>
        <v>100</v>
      </c>
      <c r="AG24" s="9">
        <v>171</v>
      </c>
      <c r="AH24" s="9">
        <f>AG24</f>
        <v>171</v>
      </c>
      <c r="AI24" s="14">
        <f>AH24/AG24*100</f>
        <v>100</v>
      </c>
      <c r="AJ24" s="9">
        <f>AD24+AG24</f>
        <v>717</v>
      </c>
      <c r="AK24" s="9">
        <f>AJ24</f>
        <v>717</v>
      </c>
      <c r="AL24" s="14">
        <f>AK24/AJ24*100</f>
        <v>100</v>
      </c>
      <c r="AM24" s="9">
        <v>1754</v>
      </c>
      <c r="AN24" s="9">
        <f>AM24</f>
        <v>1754</v>
      </c>
      <c r="AO24" s="14">
        <f>AN24/AM24*100</f>
        <v>100</v>
      </c>
      <c r="AP24" s="9">
        <v>30</v>
      </c>
      <c r="AQ24" s="9">
        <f>AP24</f>
        <v>30</v>
      </c>
      <c r="AR24" s="14">
        <f>AQ24/AP24*100</f>
        <v>100</v>
      </c>
      <c r="AS24" s="9">
        <f>AM24+AP24</f>
        <v>1784</v>
      </c>
      <c r="AT24" s="9">
        <f>AS24</f>
        <v>1784</v>
      </c>
      <c r="AU24" s="14">
        <f>AT24/AS24*100</f>
        <v>100</v>
      </c>
      <c r="AV24" s="9">
        <v>613</v>
      </c>
      <c r="AW24" s="9">
        <f>AV24</f>
        <v>613</v>
      </c>
      <c r="AX24" s="14">
        <f>AW24/AV24*100</f>
        <v>100</v>
      </c>
      <c r="AY24" s="9">
        <v>55</v>
      </c>
      <c r="AZ24" s="9">
        <f>AY24</f>
        <v>55</v>
      </c>
      <c r="BA24" s="14">
        <f>AZ24/AY24*100</f>
        <v>100</v>
      </c>
      <c r="BB24" s="9">
        <f>AV24+AY24</f>
        <v>668</v>
      </c>
      <c r="BC24" s="9">
        <f>BB24</f>
        <v>668</v>
      </c>
      <c r="BD24" s="14">
        <f>BC24/BB24*100</f>
        <v>100</v>
      </c>
      <c r="BE24" s="9">
        <v>511</v>
      </c>
      <c r="BF24" s="9">
        <f>BE24</f>
        <v>511</v>
      </c>
      <c r="BG24" s="14">
        <f>BF24/BE24*100</f>
        <v>100</v>
      </c>
      <c r="BH24" s="9">
        <v>47</v>
      </c>
      <c r="BI24" s="9">
        <f>BH24</f>
        <v>47</v>
      </c>
      <c r="BJ24" s="14">
        <f>BI24/BH24*100</f>
        <v>100</v>
      </c>
      <c r="BK24" s="9">
        <f>BE24+BH24</f>
        <v>558</v>
      </c>
      <c r="BL24" s="9">
        <f>BK24</f>
        <v>558</v>
      </c>
      <c r="BM24" s="14">
        <f>BL24/BK24*100</f>
        <v>100</v>
      </c>
      <c r="BN24" s="9">
        <v>596</v>
      </c>
      <c r="BO24" s="9">
        <f>BN24</f>
        <v>596</v>
      </c>
      <c r="BP24" s="14">
        <f>BO24/BN24*100</f>
        <v>100</v>
      </c>
      <c r="BQ24" s="9">
        <v>74</v>
      </c>
      <c r="BR24" s="9">
        <f>BQ24</f>
        <v>74</v>
      </c>
      <c r="BS24" s="14">
        <f>BR24/BQ24*100</f>
        <v>100</v>
      </c>
      <c r="BT24" s="9">
        <f>BN24+BQ24</f>
        <v>670</v>
      </c>
      <c r="BU24" s="9">
        <f>BT24</f>
        <v>670</v>
      </c>
      <c r="BV24" s="14">
        <f>BU24/BT24*100</f>
        <v>100</v>
      </c>
      <c r="BW24" s="9">
        <v>1233</v>
      </c>
      <c r="BX24" s="9">
        <f>BW24</f>
        <v>1233</v>
      </c>
      <c r="BY24" s="14">
        <f>BX24/BW24*100</f>
        <v>100</v>
      </c>
      <c r="BZ24" s="9">
        <v>40</v>
      </c>
      <c r="CA24" s="9">
        <f>BZ24</f>
        <v>40</v>
      </c>
      <c r="CB24" s="14">
        <f>CA24/BZ24*100</f>
        <v>100</v>
      </c>
      <c r="CC24" s="9">
        <f>BW24+BZ24</f>
        <v>1273</v>
      </c>
      <c r="CD24" s="9">
        <f>CC24</f>
        <v>1273</v>
      </c>
      <c r="CE24" s="14">
        <f>CD24/CC24*100</f>
        <v>100</v>
      </c>
      <c r="CF24" s="9">
        <v>214</v>
      </c>
      <c r="CG24" s="9">
        <f>CF24</f>
        <v>214</v>
      </c>
      <c r="CH24" s="14">
        <f>CG24/CF24*100</f>
        <v>100</v>
      </c>
      <c r="CI24" s="9">
        <v>105</v>
      </c>
      <c r="CJ24" s="9">
        <f>CI24</f>
        <v>105</v>
      </c>
      <c r="CK24" s="14">
        <f>CJ24/CI24*100</f>
        <v>100</v>
      </c>
      <c r="CL24" s="9">
        <f>CF24+CI24</f>
        <v>319</v>
      </c>
      <c r="CM24" s="9">
        <f>CL24</f>
        <v>319</v>
      </c>
      <c r="CN24" s="14">
        <f>CM24/CL24*100</f>
        <v>100</v>
      </c>
      <c r="CO24" s="9">
        <f>C24+L24+U24+AD24+AM24+AV24+BE24+BN24+BW24+CF24</f>
        <v>7081</v>
      </c>
      <c r="CP24" s="9">
        <f>CO24</f>
        <v>7081</v>
      </c>
      <c r="CQ24" s="14">
        <f>CP24/CO24*100</f>
        <v>100</v>
      </c>
      <c r="CR24" s="9">
        <f>F24+O24+X24+AG24+AP24+AY24+BH24+BQ24+BZ24+CI24</f>
        <v>771</v>
      </c>
      <c r="CS24" s="9">
        <f>CR24</f>
        <v>771</v>
      </c>
      <c r="CT24" s="14">
        <f>CS24/CR24*100</f>
        <v>100</v>
      </c>
      <c r="CU24" s="9">
        <f>CO24+CR24</f>
        <v>7852</v>
      </c>
      <c r="CV24" s="9">
        <f>CU24</f>
        <v>7852</v>
      </c>
      <c r="CW24" s="14">
        <f>CV24/CU24*100</f>
        <v>100</v>
      </c>
      <c r="CX24" s="17"/>
      <c r="CY24" s="17"/>
      <c r="CZ24" s="17"/>
      <c r="DA24" s="17">
        <v>65</v>
      </c>
      <c r="DB24" s="17">
        <f>DA24</f>
        <v>65</v>
      </c>
      <c r="DC24" s="18">
        <f>DB24/DA24*100</f>
        <v>100</v>
      </c>
      <c r="DD24" s="17"/>
      <c r="DE24" s="17"/>
      <c r="DF24" s="17"/>
      <c r="DG24" s="19">
        <f>CO24</f>
        <v>7081</v>
      </c>
      <c r="DH24" s="19">
        <f>DG24</f>
        <v>7081</v>
      </c>
      <c r="DI24" s="29">
        <f>DH24/DG24*100</f>
        <v>100</v>
      </c>
      <c r="DJ24" s="19">
        <f>CR24</f>
        <v>771</v>
      </c>
      <c r="DK24" s="19">
        <f>DJ24</f>
        <v>771</v>
      </c>
      <c r="DL24" s="29">
        <f>DK24/DJ24*100</f>
        <v>100</v>
      </c>
      <c r="DM24" s="19">
        <v>65</v>
      </c>
      <c r="DN24" s="19">
        <f>DM24</f>
        <v>65</v>
      </c>
      <c r="DO24" s="29">
        <f>DN24/DM24*100</f>
        <v>100</v>
      </c>
      <c r="DP24" s="2">
        <f>DG24+DJ24+DM24</f>
        <v>7917</v>
      </c>
      <c r="DQ24" s="2">
        <f>DP24</f>
        <v>7917</v>
      </c>
      <c r="DR24" s="10">
        <f>DQ24/DP24*100</f>
        <v>100</v>
      </c>
    </row>
    <row r="25" spans="1:122" ht="23.25" customHeight="1">
      <c r="A25" s="15" t="s">
        <v>24</v>
      </c>
      <c r="B25" s="52" t="s">
        <v>51</v>
      </c>
      <c r="C25" s="9">
        <f>C24</f>
        <v>468</v>
      </c>
      <c r="D25" s="9">
        <f>C25*E25/100</f>
        <v>234</v>
      </c>
      <c r="E25" s="14">
        <v>50</v>
      </c>
      <c r="F25" s="9">
        <f>F24</f>
        <v>75</v>
      </c>
      <c r="G25" s="9">
        <f>F25*H25/100</f>
        <v>37.5</v>
      </c>
      <c r="H25" s="14">
        <v>50</v>
      </c>
      <c r="I25" s="9">
        <f>I24</f>
        <v>543</v>
      </c>
      <c r="J25" s="9">
        <f>I25*K25/100</f>
        <v>271.5</v>
      </c>
      <c r="K25" s="14">
        <v>50</v>
      </c>
      <c r="L25" s="9">
        <f>L24</f>
        <v>426</v>
      </c>
      <c r="M25" s="9">
        <f>L25*N25/100</f>
        <v>213</v>
      </c>
      <c r="N25" s="14">
        <v>50</v>
      </c>
      <c r="O25" s="9">
        <f>O24</f>
        <v>61</v>
      </c>
      <c r="P25" s="9">
        <f>O25*Q25/100</f>
        <v>30.5</v>
      </c>
      <c r="Q25" s="14">
        <v>50</v>
      </c>
      <c r="R25" s="9">
        <f>R24</f>
        <v>487</v>
      </c>
      <c r="S25" s="9">
        <f>R25*T25/100</f>
        <v>243.5</v>
      </c>
      <c r="T25" s="14">
        <v>50</v>
      </c>
      <c r="U25" s="9">
        <f>U24</f>
        <v>720</v>
      </c>
      <c r="V25" s="9">
        <f>U25*W25/100</f>
        <v>360</v>
      </c>
      <c r="W25" s="14">
        <v>50</v>
      </c>
      <c r="X25" s="9">
        <f>X24</f>
        <v>113</v>
      </c>
      <c r="Y25" s="9">
        <f>X25*Z25/100</f>
        <v>56.5</v>
      </c>
      <c r="Z25" s="14">
        <v>50</v>
      </c>
      <c r="AA25" s="9">
        <f>AA24</f>
        <v>833</v>
      </c>
      <c r="AB25" s="9">
        <f>AA25*AC25/100</f>
        <v>416.5</v>
      </c>
      <c r="AC25" s="14">
        <v>50</v>
      </c>
      <c r="AD25" s="9">
        <f>AD24</f>
        <v>546</v>
      </c>
      <c r="AE25" s="9">
        <f>AD25*AF25/100</f>
        <v>273</v>
      </c>
      <c r="AF25" s="14">
        <v>50</v>
      </c>
      <c r="AG25" s="9">
        <f>AG24</f>
        <v>171</v>
      </c>
      <c r="AH25" s="9">
        <f>AG25*AI25/100</f>
        <v>85.5</v>
      </c>
      <c r="AI25" s="14">
        <v>50</v>
      </c>
      <c r="AJ25" s="9">
        <f>AJ24</f>
        <v>717</v>
      </c>
      <c r="AK25" s="9">
        <f>AJ25*AL25/100</f>
        <v>358.5</v>
      </c>
      <c r="AL25" s="14">
        <v>50</v>
      </c>
      <c r="AM25" s="9">
        <f>AM24</f>
        <v>1754</v>
      </c>
      <c r="AN25" s="9">
        <f>AM25*AO25/100</f>
        <v>877</v>
      </c>
      <c r="AO25" s="14">
        <v>50</v>
      </c>
      <c r="AP25" s="9">
        <f>AP24</f>
        <v>30</v>
      </c>
      <c r="AQ25" s="9">
        <f>AP25*AR25/100</f>
        <v>15</v>
      </c>
      <c r="AR25" s="14">
        <v>50</v>
      </c>
      <c r="AS25" s="9">
        <f>AS24</f>
        <v>1784</v>
      </c>
      <c r="AT25" s="9">
        <f>AS25*AU25/100</f>
        <v>892</v>
      </c>
      <c r="AU25" s="14">
        <v>50</v>
      </c>
      <c r="AV25" s="9">
        <f>AV24</f>
        <v>613</v>
      </c>
      <c r="AW25" s="9">
        <f>AV25*AX25/100</f>
        <v>306.5</v>
      </c>
      <c r="AX25" s="14">
        <v>50</v>
      </c>
      <c r="AY25" s="9">
        <f>AY24</f>
        <v>55</v>
      </c>
      <c r="AZ25" s="9">
        <f>AY25*BA25/100</f>
        <v>27.5</v>
      </c>
      <c r="BA25" s="14">
        <v>50</v>
      </c>
      <c r="BB25" s="9">
        <f>BB24</f>
        <v>668</v>
      </c>
      <c r="BC25" s="9">
        <f>BB25*BD25/100</f>
        <v>334</v>
      </c>
      <c r="BD25" s="14">
        <v>50</v>
      </c>
      <c r="BE25" s="9">
        <f>BE24</f>
        <v>511</v>
      </c>
      <c r="BF25" s="9">
        <f>BE25*BG25/100</f>
        <v>255.5</v>
      </c>
      <c r="BG25" s="14">
        <v>50</v>
      </c>
      <c r="BH25" s="9">
        <f>BH24</f>
        <v>47</v>
      </c>
      <c r="BI25" s="9">
        <f>BH25*BJ25/100</f>
        <v>23.5</v>
      </c>
      <c r="BJ25" s="14">
        <v>50</v>
      </c>
      <c r="BK25" s="9">
        <f>BK24</f>
        <v>558</v>
      </c>
      <c r="BL25" s="9">
        <f>BK25*BM25/100</f>
        <v>279</v>
      </c>
      <c r="BM25" s="14">
        <v>50</v>
      </c>
      <c r="BN25" s="9">
        <f>BN24</f>
        <v>596</v>
      </c>
      <c r="BO25" s="9">
        <f>BN25*BP25/100</f>
        <v>298</v>
      </c>
      <c r="BP25" s="14">
        <v>50</v>
      </c>
      <c r="BQ25" s="9">
        <f>BQ24</f>
        <v>74</v>
      </c>
      <c r="BR25" s="9">
        <f>BQ25*BS25/100</f>
        <v>37</v>
      </c>
      <c r="BS25" s="14">
        <v>50</v>
      </c>
      <c r="BT25" s="9">
        <f>BT24</f>
        <v>670</v>
      </c>
      <c r="BU25" s="9">
        <f>BT25*BV25/100</f>
        <v>335</v>
      </c>
      <c r="BV25" s="14">
        <v>50</v>
      </c>
      <c r="BW25" s="9">
        <f>BW24</f>
        <v>1233</v>
      </c>
      <c r="BX25" s="9">
        <f>BW25*BY25/100</f>
        <v>616.5</v>
      </c>
      <c r="BY25" s="14">
        <v>50</v>
      </c>
      <c r="BZ25" s="9">
        <f>BZ24</f>
        <v>40</v>
      </c>
      <c r="CA25" s="9">
        <f>BZ25*CB25/100</f>
        <v>20</v>
      </c>
      <c r="CB25" s="14">
        <v>50</v>
      </c>
      <c r="CC25" s="9">
        <f>CC24</f>
        <v>1273</v>
      </c>
      <c r="CD25" s="9">
        <f>CC25*CE25/100</f>
        <v>636.5</v>
      </c>
      <c r="CE25" s="14">
        <v>50</v>
      </c>
      <c r="CF25" s="9">
        <f>CF24</f>
        <v>214</v>
      </c>
      <c r="CG25" s="9">
        <f>CF25*CH25/100</f>
        <v>107</v>
      </c>
      <c r="CH25" s="14">
        <v>50</v>
      </c>
      <c r="CI25" s="9">
        <f>CI24</f>
        <v>105</v>
      </c>
      <c r="CJ25" s="9">
        <f>CI25*CK25/100</f>
        <v>52.5</v>
      </c>
      <c r="CK25" s="14">
        <v>50</v>
      </c>
      <c r="CL25" s="9">
        <f>CL24</f>
        <v>319</v>
      </c>
      <c r="CM25" s="9">
        <f>CL25*CN25/100</f>
        <v>159.5</v>
      </c>
      <c r="CN25" s="14">
        <v>50</v>
      </c>
      <c r="CO25" s="9">
        <f>CO24</f>
        <v>7081</v>
      </c>
      <c r="CP25" s="9">
        <f>CO25*CQ25/100</f>
        <v>3540.5</v>
      </c>
      <c r="CQ25" s="14">
        <v>50</v>
      </c>
      <c r="CR25" s="9">
        <f>CR24</f>
        <v>771</v>
      </c>
      <c r="CS25" s="9">
        <f>CR25*CT25/100</f>
        <v>385.5</v>
      </c>
      <c r="CT25" s="14">
        <v>50</v>
      </c>
      <c r="CU25" s="9">
        <f>CU24</f>
        <v>7852</v>
      </c>
      <c r="CV25" s="9">
        <f>CU25*CW25/100</f>
        <v>3926</v>
      </c>
      <c r="CW25" s="14">
        <v>50</v>
      </c>
      <c r="CX25" s="17"/>
      <c r="CY25" s="17"/>
      <c r="CZ25" s="17"/>
      <c r="DA25" s="9">
        <f>DA24</f>
        <v>65</v>
      </c>
      <c r="DB25" s="9">
        <v>8</v>
      </c>
      <c r="DC25" s="18">
        <f>DB25/DA25*100</f>
        <v>12.307692307692308</v>
      </c>
      <c r="DD25" s="17"/>
      <c r="DE25" s="17"/>
      <c r="DF25" s="17"/>
      <c r="DG25" s="19">
        <f>DG24</f>
        <v>7081</v>
      </c>
      <c r="DH25" s="19">
        <f>DG25*DI25/100</f>
        <v>3540.5</v>
      </c>
      <c r="DI25" s="29">
        <v>50</v>
      </c>
      <c r="DJ25" s="19">
        <f>DJ24</f>
        <v>771</v>
      </c>
      <c r="DK25" s="19">
        <f>DJ25*DL25/100</f>
        <v>385.5</v>
      </c>
      <c r="DL25" s="29">
        <v>50</v>
      </c>
      <c r="DM25" s="19">
        <f>DM24</f>
        <v>65</v>
      </c>
      <c r="DN25" s="19">
        <f>DB25</f>
        <v>8</v>
      </c>
      <c r="DO25" s="29">
        <f>DN25/DM25*100</f>
        <v>12.307692307692308</v>
      </c>
      <c r="DP25" s="2">
        <f>DP24</f>
        <v>7917</v>
      </c>
      <c r="DQ25" s="2">
        <f>DH25+DK25+DN25</f>
        <v>3934</v>
      </c>
      <c r="DR25" s="10">
        <f>DQ25/DP25*100</f>
        <v>49.690539345711763</v>
      </c>
    </row>
    <row r="26" spans="1:122" ht="23.25" customHeight="1">
      <c r="A26" s="15" t="s">
        <v>26</v>
      </c>
      <c r="B26" s="52" t="s">
        <v>54</v>
      </c>
      <c r="C26" s="9">
        <f>D25</f>
        <v>234</v>
      </c>
      <c r="D26" s="9">
        <f>C26*E26/100</f>
        <v>208.26</v>
      </c>
      <c r="E26" s="14">
        <v>89</v>
      </c>
      <c r="F26" s="9">
        <f>G25</f>
        <v>37.5</v>
      </c>
      <c r="G26" s="9">
        <f>F26*H26/100</f>
        <v>33.375</v>
      </c>
      <c r="H26" s="14">
        <v>89</v>
      </c>
      <c r="I26" s="9">
        <f>J25</f>
        <v>271.5</v>
      </c>
      <c r="J26" s="9">
        <f>I26*K26/100</f>
        <v>241.63499999999999</v>
      </c>
      <c r="K26" s="14">
        <v>89</v>
      </c>
      <c r="L26" s="9">
        <f>M25</f>
        <v>213</v>
      </c>
      <c r="M26" s="9">
        <f>L26*N26/100</f>
        <v>189.57</v>
      </c>
      <c r="N26" s="14">
        <v>89</v>
      </c>
      <c r="O26" s="9">
        <f>P25</f>
        <v>30.5</v>
      </c>
      <c r="P26" s="9">
        <f>O26*Q26/100</f>
        <v>27.145</v>
      </c>
      <c r="Q26" s="14">
        <v>89</v>
      </c>
      <c r="R26" s="9">
        <f>S25</f>
        <v>243.5</v>
      </c>
      <c r="S26" s="9">
        <f>R26*T26/100</f>
        <v>216.715</v>
      </c>
      <c r="T26" s="14">
        <v>89</v>
      </c>
      <c r="U26" s="9">
        <f>V25</f>
        <v>360</v>
      </c>
      <c r="V26" s="9">
        <f>U26*W26/100</f>
        <v>320.39999999999998</v>
      </c>
      <c r="W26" s="14">
        <v>89</v>
      </c>
      <c r="X26" s="9">
        <f>Y25</f>
        <v>56.5</v>
      </c>
      <c r="Y26" s="9">
        <f>X26*Z26/100</f>
        <v>50.284999999999997</v>
      </c>
      <c r="Z26" s="14">
        <v>89</v>
      </c>
      <c r="AA26" s="9">
        <f>AB25</f>
        <v>416.5</v>
      </c>
      <c r="AB26" s="9">
        <f>AA26*AC26/100</f>
        <v>370.685</v>
      </c>
      <c r="AC26" s="14">
        <v>89</v>
      </c>
      <c r="AD26" s="9">
        <f>AE25</f>
        <v>273</v>
      </c>
      <c r="AE26" s="9">
        <f>AD26*AF26/100</f>
        <v>242.97</v>
      </c>
      <c r="AF26" s="14">
        <v>89</v>
      </c>
      <c r="AG26" s="9">
        <f>AH25</f>
        <v>85.5</v>
      </c>
      <c r="AH26" s="9">
        <f>AG26*AI26/100</f>
        <v>76.094999999999999</v>
      </c>
      <c r="AI26" s="14">
        <v>89</v>
      </c>
      <c r="AJ26" s="9">
        <f>AK25</f>
        <v>358.5</v>
      </c>
      <c r="AK26" s="9">
        <f>AJ26*AL26/100</f>
        <v>319.065</v>
      </c>
      <c r="AL26" s="14">
        <v>89</v>
      </c>
      <c r="AM26" s="9">
        <f>AN25</f>
        <v>877</v>
      </c>
      <c r="AN26" s="9">
        <f>AM26*AO26/100</f>
        <v>780.53</v>
      </c>
      <c r="AO26" s="14">
        <v>89</v>
      </c>
      <c r="AP26" s="9">
        <f>AQ25</f>
        <v>15</v>
      </c>
      <c r="AQ26" s="9">
        <f>AP26*AR26/100</f>
        <v>13.35</v>
      </c>
      <c r="AR26" s="14">
        <v>89</v>
      </c>
      <c r="AS26" s="9">
        <f>AT25</f>
        <v>892</v>
      </c>
      <c r="AT26" s="9">
        <f>AS26*AU26/100</f>
        <v>793.88</v>
      </c>
      <c r="AU26" s="14">
        <v>89</v>
      </c>
      <c r="AV26" s="9">
        <f>AW25</f>
        <v>306.5</v>
      </c>
      <c r="AW26" s="9">
        <f>AV26*AX26/100</f>
        <v>272.78500000000003</v>
      </c>
      <c r="AX26" s="14">
        <v>89</v>
      </c>
      <c r="AY26" s="9">
        <f>AZ25</f>
        <v>27.5</v>
      </c>
      <c r="AZ26" s="9">
        <f>AY26*BA26/100</f>
        <v>24.475000000000001</v>
      </c>
      <c r="BA26" s="14">
        <v>89</v>
      </c>
      <c r="BB26" s="9">
        <f>BC25</f>
        <v>334</v>
      </c>
      <c r="BC26" s="9">
        <f>BB26*BD26/100</f>
        <v>297.26</v>
      </c>
      <c r="BD26" s="14">
        <v>89</v>
      </c>
      <c r="BE26" s="9">
        <f>BF25</f>
        <v>255.5</v>
      </c>
      <c r="BF26" s="9">
        <f>BE26*BG26/100</f>
        <v>227.39500000000001</v>
      </c>
      <c r="BG26" s="14">
        <v>89</v>
      </c>
      <c r="BH26" s="9">
        <f>BI25</f>
        <v>23.5</v>
      </c>
      <c r="BI26" s="9">
        <f>BH26*BJ26/100</f>
        <v>20.914999999999999</v>
      </c>
      <c r="BJ26" s="14">
        <v>89</v>
      </c>
      <c r="BK26" s="9">
        <f>BL25</f>
        <v>279</v>
      </c>
      <c r="BL26" s="9">
        <f>BK26*BM26/100</f>
        <v>248.31</v>
      </c>
      <c r="BM26" s="14">
        <v>89</v>
      </c>
      <c r="BN26" s="9">
        <f>BO25</f>
        <v>298</v>
      </c>
      <c r="BO26" s="9">
        <f>BN26*BP26/100</f>
        <v>265.22000000000003</v>
      </c>
      <c r="BP26" s="14">
        <v>89</v>
      </c>
      <c r="BQ26" s="9">
        <f>BR25</f>
        <v>37</v>
      </c>
      <c r="BR26" s="9">
        <f>BQ26*BS26/100</f>
        <v>32.93</v>
      </c>
      <c r="BS26" s="14">
        <v>89</v>
      </c>
      <c r="BT26" s="9">
        <f>BU25</f>
        <v>335</v>
      </c>
      <c r="BU26" s="9">
        <f>BT26*BV26/100</f>
        <v>298.14999999999998</v>
      </c>
      <c r="BV26" s="14">
        <v>89</v>
      </c>
      <c r="BW26" s="9">
        <f>BX25</f>
        <v>616.5</v>
      </c>
      <c r="BX26" s="9">
        <f>BW26*BY26/100</f>
        <v>548.68499999999995</v>
      </c>
      <c r="BY26" s="14">
        <v>89</v>
      </c>
      <c r="BZ26" s="9">
        <f>CA25</f>
        <v>20</v>
      </c>
      <c r="CA26" s="9">
        <f>BZ26*CB26/100</f>
        <v>17.8</v>
      </c>
      <c r="CB26" s="14">
        <v>89</v>
      </c>
      <c r="CC26" s="9">
        <f>CD25</f>
        <v>636.5</v>
      </c>
      <c r="CD26" s="9">
        <f>CC26*CE26/100</f>
        <v>566.48500000000001</v>
      </c>
      <c r="CE26" s="14">
        <v>89</v>
      </c>
      <c r="CF26" s="9">
        <f>CG25</f>
        <v>107</v>
      </c>
      <c r="CG26" s="9">
        <f>CF26*CH26/100</f>
        <v>95.23</v>
      </c>
      <c r="CH26" s="14">
        <v>89</v>
      </c>
      <c r="CI26" s="9">
        <f>CJ25</f>
        <v>52.5</v>
      </c>
      <c r="CJ26" s="9">
        <f>CI26*CK26/100</f>
        <v>46.725000000000001</v>
      </c>
      <c r="CK26" s="14">
        <v>89</v>
      </c>
      <c r="CL26" s="9">
        <f>CM25</f>
        <v>159.5</v>
      </c>
      <c r="CM26" s="9">
        <f>CL26*CN26/100</f>
        <v>141.95500000000001</v>
      </c>
      <c r="CN26" s="14">
        <v>89</v>
      </c>
      <c r="CO26" s="9">
        <f>CP25</f>
        <v>3540.5</v>
      </c>
      <c r="CP26" s="9">
        <f>CO26*CQ26/100</f>
        <v>3151.0450000000001</v>
      </c>
      <c r="CQ26" s="14">
        <v>89</v>
      </c>
      <c r="CR26" s="9">
        <f>CS25</f>
        <v>385.5</v>
      </c>
      <c r="CS26" s="9">
        <f>CR26*CT26/100</f>
        <v>343.09500000000003</v>
      </c>
      <c r="CT26" s="14">
        <v>89</v>
      </c>
      <c r="CU26" s="9">
        <f>CV25</f>
        <v>3926</v>
      </c>
      <c r="CV26" s="9">
        <f>CU26*CW26/100</f>
        <v>3494.14</v>
      </c>
      <c r="CW26" s="14">
        <v>89</v>
      </c>
      <c r="CX26" s="17"/>
      <c r="CY26" s="17"/>
      <c r="CZ26" s="17"/>
      <c r="DA26" s="9">
        <f>DB25</f>
        <v>8</v>
      </c>
      <c r="DB26" s="9">
        <f>DA26*DC26/100</f>
        <v>7.12</v>
      </c>
      <c r="DC26" s="14">
        <v>89</v>
      </c>
      <c r="DD26" s="17"/>
      <c r="DE26" s="17"/>
      <c r="DF26" s="17"/>
      <c r="DG26" s="19">
        <f>DH25</f>
        <v>3540.5</v>
      </c>
      <c r="DH26" s="19">
        <f>DG26*DI26/100</f>
        <v>3151.0450000000001</v>
      </c>
      <c r="DI26" s="29">
        <v>89</v>
      </c>
      <c r="DJ26" s="19">
        <f>DK25</f>
        <v>385.5</v>
      </c>
      <c r="DK26" s="19">
        <f>DJ26*DL26/100</f>
        <v>343.09500000000003</v>
      </c>
      <c r="DL26" s="29">
        <v>89</v>
      </c>
      <c r="DM26" s="19">
        <f>DN25</f>
        <v>8</v>
      </c>
      <c r="DN26" s="19">
        <f>DM26*DO26/100</f>
        <v>7.12</v>
      </c>
      <c r="DO26" s="29">
        <v>89</v>
      </c>
      <c r="DP26" s="2">
        <f>DQ25</f>
        <v>3934</v>
      </c>
      <c r="DQ26" s="2">
        <f>DH26+DK26+DN26</f>
        <v>3501.26</v>
      </c>
      <c r="DR26" s="10">
        <v>89</v>
      </c>
    </row>
    <row r="27" spans="1:122" ht="22.5" customHeight="1">
      <c r="A27" s="12" t="s">
        <v>41</v>
      </c>
      <c r="B27" s="13" t="s">
        <v>42</v>
      </c>
      <c r="C27" s="5"/>
      <c r="D27" s="5"/>
      <c r="E27" s="43"/>
      <c r="F27" s="5"/>
      <c r="G27" s="5"/>
      <c r="H27" s="43"/>
      <c r="I27" s="5"/>
      <c r="J27" s="5"/>
      <c r="K27" s="43"/>
      <c r="L27" s="5"/>
      <c r="M27" s="5"/>
      <c r="N27" s="43"/>
      <c r="O27" s="5"/>
      <c r="P27" s="5"/>
      <c r="Q27" s="43"/>
      <c r="R27" s="5"/>
      <c r="S27" s="5"/>
      <c r="T27" s="43"/>
      <c r="U27" s="5"/>
      <c r="V27" s="5"/>
      <c r="W27" s="43"/>
      <c r="X27" s="5"/>
      <c r="Y27" s="5"/>
      <c r="Z27" s="43"/>
      <c r="AA27" s="5"/>
      <c r="AB27" s="5"/>
      <c r="AC27" s="43"/>
      <c r="AD27" s="5"/>
      <c r="AE27" s="5"/>
      <c r="AF27" s="43"/>
      <c r="AG27" s="5"/>
      <c r="AH27" s="5"/>
      <c r="AI27" s="43"/>
      <c r="AJ27" s="5"/>
      <c r="AK27" s="5"/>
      <c r="AL27" s="43"/>
      <c r="AM27" s="5"/>
      <c r="AN27" s="5"/>
      <c r="AO27" s="43"/>
      <c r="AP27" s="5"/>
      <c r="AQ27" s="5"/>
      <c r="AR27" s="43"/>
      <c r="AS27" s="5"/>
      <c r="AT27" s="5"/>
      <c r="AU27" s="43"/>
      <c r="AV27" s="5"/>
      <c r="AW27" s="5"/>
      <c r="AX27" s="43"/>
      <c r="AY27" s="5"/>
      <c r="AZ27" s="5"/>
      <c r="BA27" s="43"/>
      <c r="BB27" s="5"/>
      <c r="BC27" s="5"/>
      <c r="BD27" s="43"/>
      <c r="BE27" s="5"/>
      <c r="BF27" s="5"/>
      <c r="BG27" s="43"/>
      <c r="BH27" s="5"/>
      <c r="BI27" s="5"/>
      <c r="BJ27" s="43"/>
      <c r="BK27" s="5"/>
      <c r="BL27" s="5"/>
      <c r="BM27" s="43"/>
      <c r="BN27" s="5"/>
      <c r="BO27" s="5"/>
      <c r="BP27" s="43"/>
      <c r="BQ27" s="5"/>
      <c r="BR27" s="5"/>
      <c r="BS27" s="43"/>
      <c r="BT27" s="5"/>
      <c r="BU27" s="5"/>
      <c r="BV27" s="43"/>
      <c r="BW27" s="5"/>
      <c r="BX27" s="5"/>
      <c r="BY27" s="43"/>
      <c r="BZ27" s="5"/>
      <c r="CA27" s="5"/>
      <c r="CB27" s="43"/>
      <c r="CC27" s="5"/>
      <c r="CD27" s="5"/>
      <c r="CE27" s="43"/>
      <c r="CF27" s="5"/>
      <c r="CG27" s="5"/>
      <c r="CH27" s="43"/>
      <c r="CI27" s="5"/>
      <c r="CJ27" s="5"/>
      <c r="CK27" s="43"/>
      <c r="CL27" s="5"/>
      <c r="CM27" s="5"/>
      <c r="CN27" s="43"/>
      <c r="CO27" s="5"/>
      <c r="CP27" s="5"/>
      <c r="CQ27" s="43"/>
      <c r="CR27" s="5"/>
      <c r="CS27" s="5"/>
      <c r="CT27" s="43"/>
      <c r="CU27" s="5"/>
      <c r="CV27" s="5"/>
      <c r="CW27" s="43"/>
      <c r="CX27" s="31"/>
      <c r="CY27" s="31"/>
      <c r="CZ27" s="31"/>
      <c r="DA27" s="31"/>
      <c r="DB27" s="31"/>
      <c r="DC27" s="31"/>
      <c r="DD27" s="31"/>
      <c r="DE27" s="31"/>
      <c r="DF27" s="31"/>
      <c r="DG27" s="32"/>
      <c r="DH27" s="32"/>
      <c r="DI27" s="44"/>
      <c r="DJ27" s="32"/>
      <c r="DK27" s="32"/>
      <c r="DL27" s="44"/>
      <c r="DM27" s="32"/>
      <c r="DN27" s="32"/>
      <c r="DO27" s="44"/>
      <c r="DP27" s="39"/>
      <c r="DQ27" s="39"/>
      <c r="DR27" s="41"/>
    </row>
    <row r="28" spans="1:122" ht="22.5" customHeight="1">
      <c r="A28" s="15" t="s">
        <v>22</v>
      </c>
      <c r="B28" s="52" t="s">
        <v>40</v>
      </c>
      <c r="C28" s="9">
        <v>400</v>
      </c>
      <c r="D28" s="9">
        <f>C28</f>
        <v>400</v>
      </c>
      <c r="E28" s="14">
        <f>D28/C28*100</f>
        <v>100</v>
      </c>
      <c r="F28" s="9">
        <v>98</v>
      </c>
      <c r="G28" s="9">
        <f>F28</f>
        <v>98</v>
      </c>
      <c r="H28" s="14">
        <f>G28/F28*100</f>
        <v>100</v>
      </c>
      <c r="I28" s="9">
        <f>C28+F28</f>
        <v>498</v>
      </c>
      <c r="J28" s="9">
        <f>I28</f>
        <v>498</v>
      </c>
      <c r="K28" s="14">
        <f>J28/I28*100</f>
        <v>100</v>
      </c>
      <c r="L28" s="9">
        <v>2714</v>
      </c>
      <c r="M28" s="9">
        <f>L28</f>
        <v>2714</v>
      </c>
      <c r="N28" s="14">
        <f>M28/L28*100</f>
        <v>100</v>
      </c>
      <c r="O28" s="9">
        <v>26</v>
      </c>
      <c r="P28" s="9">
        <f>O28</f>
        <v>26</v>
      </c>
      <c r="Q28" s="14">
        <f>P28/O28*100</f>
        <v>100</v>
      </c>
      <c r="R28" s="9">
        <f>L28+O28</f>
        <v>2740</v>
      </c>
      <c r="S28" s="9">
        <f>R28</f>
        <v>2740</v>
      </c>
      <c r="T28" s="14">
        <f>S28/R28*100</f>
        <v>100</v>
      </c>
      <c r="U28" s="9">
        <v>2132</v>
      </c>
      <c r="V28" s="9">
        <f>U28</f>
        <v>2132</v>
      </c>
      <c r="W28" s="14">
        <f>V28/U28*100</f>
        <v>100</v>
      </c>
      <c r="X28" s="9">
        <v>247</v>
      </c>
      <c r="Y28" s="9">
        <f>X28</f>
        <v>247</v>
      </c>
      <c r="Z28" s="14">
        <f>Y28/X28*100</f>
        <v>100</v>
      </c>
      <c r="AA28" s="9">
        <f>U28+X28</f>
        <v>2379</v>
      </c>
      <c r="AB28" s="9">
        <f>AA28</f>
        <v>2379</v>
      </c>
      <c r="AC28" s="14">
        <f>AB28/AA28*100</f>
        <v>100</v>
      </c>
      <c r="AD28" s="9">
        <v>591</v>
      </c>
      <c r="AE28" s="9">
        <f>AD28</f>
        <v>591</v>
      </c>
      <c r="AF28" s="14">
        <f>AE28/AD28*100</f>
        <v>100</v>
      </c>
      <c r="AG28" s="9">
        <v>124</v>
      </c>
      <c r="AH28" s="9">
        <f>AG28</f>
        <v>124</v>
      </c>
      <c r="AI28" s="14">
        <f>AH28/AG28*100</f>
        <v>100</v>
      </c>
      <c r="AJ28" s="9">
        <f>AD28+AG28</f>
        <v>715</v>
      </c>
      <c r="AK28" s="9">
        <f>AJ28</f>
        <v>715</v>
      </c>
      <c r="AL28" s="14">
        <f>AK28/AJ28*100</f>
        <v>100</v>
      </c>
      <c r="AM28" s="9">
        <v>415</v>
      </c>
      <c r="AN28" s="9">
        <f>AM28</f>
        <v>415</v>
      </c>
      <c r="AO28" s="14">
        <f>AN28/AM28*100</f>
        <v>100</v>
      </c>
      <c r="AP28" s="9">
        <v>186</v>
      </c>
      <c r="AQ28" s="9">
        <f>AP28</f>
        <v>186</v>
      </c>
      <c r="AR28" s="14">
        <f>AQ28/AP28*100</f>
        <v>100</v>
      </c>
      <c r="AS28" s="9">
        <f>AM28+AP28</f>
        <v>601</v>
      </c>
      <c r="AT28" s="9">
        <f>AS28</f>
        <v>601</v>
      </c>
      <c r="AU28" s="14">
        <f>AT28/AS28*100</f>
        <v>100</v>
      </c>
      <c r="AV28" s="9">
        <v>995</v>
      </c>
      <c r="AW28" s="9">
        <f>AV28</f>
        <v>995</v>
      </c>
      <c r="AX28" s="14">
        <f>AW28/AV28*100</f>
        <v>100</v>
      </c>
      <c r="AY28" s="9">
        <v>378</v>
      </c>
      <c r="AZ28" s="9">
        <f>AY28</f>
        <v>378</v>
      </c>
      <c r="BA28" s="14">
        <f>AZ28/AY28*100</f>
        <v>100</v>
      </c>
      <c r="BB28" s="9">
        <f>AV28+AY28</f>
        <v>1373</v>
      </c>
      <c r="BC28" s="9">
        <f>BB28</f>
        <v>1373</v>
      </c>
      <c r="BD28" s="14">
        <f>BC28/BB28*100</f>
        <v>100</v>
      </c>
      <c r="BE28" s="9">
        <v>836</v>
      </c>
      <c r="BF28" s="9">
        <f>BE28</f>
        <v>836</v>
      </c>
      <c r="BG28" s="14">
        <f>BF28/BE28*100</f>
        <v>100</v>
      </c>
      <c r="BH28" s="9">
        <v>122</v>
      </c>
      <c r="BI28" s="9">
        <f>BH28</f>
        <v>122</v>
      </c>
      <c r="BJ28" s="14">
        <f>BI28/BH28*100</f>
        <v>100</v>
      </c>
      <c r="BK28" s="9">
        <f>BE28+BH28</f>
        <v>958</v>
      </c>
      <c r="BL28" s="9">
        <f>BK28</f>
        <v>958</v>
      </c>
      <c r="BM28" s="14">
        <f>BL28/BK28*100</f>
        <v>100</v>
      </c>
      <c r="BN28" s="9">
        <v>389</v>
      </c>
      <c r="BO28" s="9">
        <f>BN28</f>
        <v>389</v>
      </c>
      <c r="BP28" s="14">
        <f>BO28/BN28*100</f>
        <v>100</v>
      </c>
      <c r="BQ28" s="9">
        <v>132</v>
      </c>
      <c r="BR28" s="9">
        <f>BQ28</f>
        <v>132</v>
      </c>
      <c r="BS28" s="14">
        <f>BR28/BQ28*100</f>
        <v>100</v>
      </c>
      <c r="BT28" s="9">
        <f>BN28+BQ28</f>
        <v>521</v>
      </c>
      <c r="BU28" s="9">
        <f>BT28</f>
        <v>521</v>
      </c>
      <c r="BV28" s="14">
        <f>BU28/BT28*100</f>
        <v>100</v>
      </c>
      <c r="BW28" s="9">
        <v>760</v>
      </c>
      <c r="BX28" s="9">
        <f>BW28</f>
        <v>760</v>
      </c>
      <c r="BY28" s="14">
        <f>BX28/BW28*100</f>
        <v>100</v>
      </c>
      <c r="BZ28" s="9">
        <v>156</v>
      </c>
      <c r="CA28" s="9">
        <f>BZ28</f>
        <v>156</v>
      </c>
      <c r="CB28" s="14">
        <f>CA28/BZ28*100</f>
        <v>100</v>
      </c>
      <c r="CC28" s="9">
        <f>BW28+BZ28</f>
        <v>916</v>
      </c>
      <c r="CD28" s="9">
        <f>CC28</f>
        <v>916</v>
      </c>
      <c r="CE28" s="14">
        <f>CD28/CC28*100</f>
        <v>100</v>
      </c>
      <c r="CF28" s="9">
        <v>430</v>
      </c>
      <c r="CG28" s="9">
        <f>CF28</f>
        <v>430</v>
      </c>
      <c r="CH28" s="14">
        <f>CG28/CF28*100</f>
        <v>100</v>
      </c>
      <c r="CI28" s="9">
        <v>152</v>
      </c>
      <c r="CJ28" s="9">
        <f>CI28</f>
        <v>152</v>
      </c>
      <c r="CK28" s="14">
        <f>CJ28/CI28*100</f>
        <v>100</v>
      </c>
      <c r="CL28" s="9">
        <f>CF28+CI28</f>
        <v>582</v>
      </c>
      <c r="CM28" s="9">
        <f>CL28</f>
        <v>582</v>
      </c>
      <c r="CN28" s="14">
        <f>CM28/CL28*100</f>
        <v>100</v>
      </c>
      <c r="CO28" s="9">
        <f>C28+L28+U28+AD28+AM28+AV28+BE28+BN28+BW28+CF28</f>
        <v>9662</v>
      </c>
      <c r="CP28" s="9">
        <f>CO28</f>
        <v>9662</v>
      </c>
      <c r="CQ28" s="14">
        <f>CP28/CO28*100</f>
        <v>100</v>
      </c>
      <c r="CR28" s="9">
        <f>F28+O28+X28+AG28+AP28+AY28+BH28+BQ28+BZ28+CI28</f>
        <v>1621</v>
      </c>
      <c r="CS28" s="9">
        <f>CR28</f>
        <v>1621</v>
      </c>
      <c r="CT28" s="14">
        <f>CS28/CR28*100</f>
        <v>100</v>
      </c>
      <c r="CU28" s="9">
        <f>CO28+CR28</f>
        <v>11283</v>
      </c>
      <c r="CV28" s="9">
        <f>CU28</f>
        <v>11283</v>
      </c>
      <c r="CW28" s="14">
        <f>CV28/CU28*100</f>
        <v>100</v>
      </c>
      <c r="CX28" s="17">
        <v>54</v>
      </c>
      <c r="CY28" s="17">
        <f>CX28</f>
        <v>54</v>
      </c>
      <c r="CZ28" s="18">
        <f>CY28/CX28*100</f>
        <v>100</v>
      </c>
      <c r="DA28" s="17"/>
      <c r="DB28" s="17"/>
      <c r="DC28" s="17"/>
      <c r="DD28" s="17"/>
      <c r="DE28" s="17"/>
      <c r="DF28" s="17"/>
      <c r="DG28" s="19">
        <f>CO28</f>
        <v>9662</v>
      </c>
      <c r="DH28" s="19">
        <f>DG28</f>
        <v>9662</v>
      </c>
      <c r="DI28" s="29">
        <f>DH28/DG28*100</f>
        <v>100</v>
      </c>
      <c r="DJ28" s="19">
        <f>CR28</f>
        <v>1621</v>
      </c>
      <c r="DK28" s="19">
        <f>DJ28</f>
        <v>1621</v>
      </c>
      <c r="DL28" s="29">
        <f>DK28/DJ28*100</f>
        <v>100</v>
      </c>
      <c r="DM28" s="19">
        <f>CX28</f>
        <v>54</v>
      </c>
      <c r="DN28" s="19">
        <f>DM28</f>
        <v>54</v>
      </c>
      <c r="DO28" s="29">
        <f>DN28/DM28*100</f>
        <v>100</v>
      </c>
      <c r="DP28" s="2">
        <f>DG28+DJ28+DM28</f>
        <v>11337</v>
      </c>
      <c r="DQ28" s="2">
        <f>DP28</f>
        <v>11337</v>
      </c>
      <c r="DR28" s="10">
        <f>DQ28/DP28*100</f>
        <v>100</v>
      </c>
    </row>
    <row r="29" spans="1:122" ht="22.5" customHeight="1">
      <c r="A29" s="15" t="s">
        <v>24</v>
      </c>
      <c r="B29" s="52" t="s">
        <v>51</v>
      </c>
      <c r="C29" s="9">
        <f>C28</f>
        <v>400</v>
      </c>
      <c r="D29" s="9">
        <f>C29*E29/100</f>
        <v>200</v>
      </c>
      <c r="E29" s="14">
        <v>50</v>
      </c>
      <c r="F29" s="9">
        <f>F28</f>
        <v>98</v>
      </c>
      <c r="G29" s="9">
        <f>F29*H29/100</f>
        <v>49</v>
      </c>
      <c r="H29" s="14">
        <v>50</v>
      </c>
      <c r="I29" s="9">
        <f>I28</f>
        <v>498</v>
      </c>
      <c r="J29" s="9">
        <f>I29*K29/100</f>
        <v>249</v>
      </c>
      <c r="K29" s="14">
        <v>50</v>
      </c>
      <c r="L29" s="9">
        <f>L28</f>
        <v>2714</v>
      </c>
      <c r="M29" s="9">
        <f>L29*N29/100</f>
        <v>1357</v>
      </c>
      <c r="N29" s="14">
        <v>50</v>
      </c>
      <c r="O29" s="9">
        <f>O28</f>
        <v>26</v>
      </c>
      <c r="P29" s="9">
        <f>O29*Q29/100</f>
        <v>13</v>
      </c>
      <c r="Q29" s="14">
        <v>50</v>
      </c>
      <c r="R29" s="9">
        <f>R28</f>
        <v>2740</v>
      </c>
      <c r="S29" s="9">
        <f>R29*T29/100</f>
        <v>1370</v>
      </c>
      <c r="T29" s="14">
        <v>50</v>
      </c>
      <c r="U29" s="9">
        <f>U28</f>
        <v>2132</v>
      </c>
      <c r="V29" s="9">
        <f>U29*W29/100</f>
        <v>1066</v>
      </c>
      <c r="W29" s="14">
        <v>50</v>
      </c>
      <c r="X29" s="9">
        <f>X28</f>
        <v>247</v>
      </c>
      <c r="Y29" s="9">
        <f>X29*Z29/100</f>
        <v>123.5</v>
      </c>
      <c r="Z29" s="14">
        <v>50</v>
      </c>
      <c r="AA29" s="9">
        <f>AA28</f>
        <v>2379</v>
      </c>
      <c r="AB29" s="9">
        <f>AA29*AC29/100</f>
        <v>1189.5</v>
      </c>
      <c r="AC29" s="14">
        <v>50</v>
      </c>
      <c r="AD29" s="9">
        <f>AD28</f>
        <v>591</v>
      </c>
      <c r="AE29" s="9">
        <f>AD29*AF29/100</f>
        <v>295.5</v>
      </c>
      <c r="AF29" s="14">
        <v>50</v>
      </c>
      <c r="AG29" s="9">
        <f>AG28</f>
        <v>124</v>
      </c>
      <c r="AH29" s="9">
        <f>AG29*AI29/100</f>
        <v>62</v>
      </c>
      <c r="AI29" s="14">
        <v>50</v>
      </c>
      <c r="AJ29" s="9">
        <f>AJ28</f>
        <v>715</v>
      </c>
      <c r="AK29" s="9">
        <f>AJ29*AL29/100</f>
        <v>357.5</v>
      </c>
      <c r="AL29" s="14">
        <v>50</v>
      </c>
      <c r="AM29" s="9">
        <f>AM28</f>
        <v>415</v>
      </c>
      <c r="AN29" s="9">
        <f>AM29*AO29/100</f>
        <v>207.5</v>
      </c>
      <c r="AO29" s="14">
        <v>50</v>
      </c>
      <c r="AP29" s="9">
        <f>AP28</f>
        <v>186</v>
      </c>
      <c r="AQ29" s="9">
        <f>AP29*AR29/100</f>
        <v>93</v>
      </c>
      <c r="AR29" s="14">
        <v>50</v>
      </c>
      <c r="AS29" s="9">
        <f>AS28</f>
        <v>601</v>
      </c>
      <c r="AT29" s="9">
        <f>AS29*AU29/100</f>
        <v>300.5</v>
      </c>
      <c r="AU29" s="14">
        <v>50</v>
      </c>
      <c r="AV29" s="9">
        <f>AV28</f>
        <v>995</v>
      </c>
      <c r="AW29" s="9">
        <f>AV29*AX29/100</f>
        <v>497.5</v>
      </c>
      <c r="AX29" s="14">
        <v>50</v>
      </c>
      <c r="AY29" s="9">
        <f>AY28</f>
        <v>378</v>
      </c>
      <c r="AZ29" s="9">
        <f>AY29*BA29/100</f>
        <v>189</v>
      </c>
      <c r="BA29" s="14">
        <v>50</v>
      </c>
      <c r="BB29" s="9">
        <f>BB28</f>
        <v>1373</v>
      </c>
      <c r="BC29" s="9">
        <f>BB29*BD29/100</f>
        <v>686.5</v>
      </c>
      <c r="BD29" s="14">
        <v>50</v>
      </c>
      <c r="BE29" s="9">
        <f>BE28</f>
        <v>836</v>
      </c>
      <c r="BF29" s="9">
        <f>BE29*BG29/100</f>
        <v>418</v>
      </c>
      <c r="BG29" s="14">
        <v>50</v>
      </c>
      <c r="BH29" s="9">
        <f>BH28</f>
        <v>122</v>
      </c>
      <c r="BI29" s="9">
        <f>BH29*BJ29/100</f>
        <v>61</v>
      </c>
      <c r="BJ29" s="14">
        <v>50</v>
      </c>
      <c r="BK29" s="9">
        <f>BK28</f>
        <v>958</v>
      </c>
      <c r="BL29" s="9">
        <f>BK29*BM29/100</f>
        <v>479</v>
      </c>
      <c r="BM29" s="14">
        <v>50</v>
      </c>
      <c r="BN29" s="9">
        <f>BN28</f>
        <v>389</v>
      </c>
      <c r="BO29" s="9">
        <f>BN29*BP29/100</f>
        <v>194.5</v>
      </c>
      <c r="BP29" s="14">
        <v>50</v>
      </c>
      <c r="BQ29" s="9">
        <f>BQ28</f>
        <v>132</v>
      </c>
      <c r="BR29" s="9">
        <f>BQ29*BS29/100</f>
        <v>66</v>
      </c>
      <c r="BS29" s="14">
        <v>50</v>
      </c>
      <c r="BT29" s="9">
        <f>BT28</f>
        <v>521</v>
      </c>
      <c r="BU29" s="9">
        <f>BT29*BV29/100</f>
        <v>260.5</v>
      </c>
      <c r="BV29" s="14">
        <v>50</v>
      </c>
      <c r="BW29" s="9">
        <f>BW28</f>
        <v>760</v>
      </c>
      <c r="BX29" s="9">
        <f>BW29*BY29/100</f>
        <v>380</v>
      </c>
      <c r="BY29" s="14">
        <v>50</v>
      </c>
      <c r="BZ29" s="9">
        <f>BZ28</f>
        <v>156</v>
      </c>
      <c r="CA29" s="9">
        <f>BZ29*CB29/100</f>
        <v>78</v>
      </c>
      <c r="CB29" s="14">
        <v>50</v>
      </c>
      <c r="CC29" s="9">
        <f>CC28</f>
        <v>916</v>
      </c>
      <c r="CD29" s="9">
        <f>CC29*CE29/100</f>
        <v>458</v>
      </c>
      <c r="CE29" s="14">
        <v>50</v>
      </c>
      <c r="CF29" s="9">
        <f>CF28</f>
        <v>430</v>
      </c>
      <c r="CG29" s="9">
        <f>CF29*CH29/100</f>
        <v>215</v>
      </c>
      <c r="CH29" s="14">
        <v>50</v>
      </c>
      <c r="CI29" s="9">
        <f>CI28</f>
        <v>152</v>
      </c>
      <c r="CJ29" s="9">
        <f>CI29*CK29/100</f>
        <v>76</v>
      </c>
      <c r="CK29" s="14">
        <v>50</v>
      </c>
      <c r="CL29" s="9">
        <f>CL28</f>
        <v>582</v>
      </c>
      <c r="CM29" s="9">
        <f>CL29*CN29/100</f>
        <v>291</v>
      </c>
      <c r="CN29" s="14">
        <v>50</v>
      </c>
      <c r="CO29" s="9">
        <f>CO28</f>
        <v>9662</v>
      </c>
      <c r="CP29" s="9">
        <f>CO29*CQ29/100</f>
        <v>4831</v>
      </c>
      <c r="CQ29" s="14">
        <v>50</v>
      </c>
      <c r="CR29" s="9">
        <f>CR28</f>
        <v>1621</v>
      </c>
      <c r="CS29" s="9">
        <f>CR29*CT29/100</f>
        <v>810.5</v>
      </c>
      <c r="CT29" s="14">
        <v>50</v>
      </c>
      <c r="CU29" s="9">
        <f>CU28</f>
        <v>11283</v>
      </c>
      <c r="CV29" s="9">
        <f>CU29*CW29/100</f>
        <v>5641.5</v>
      </c>
      <c r="CW29" s="14">
        <v>50</v>
      </c>
      <c r="CX29" s="9">
        <f>CX28</f>
        <v>54</v>
      </c>
      <c r="CY29" s="9">
        <v>5</v>
      </c>
      <c r="CZ29" s="18">
        <f>CY29/CX29*100</f>
        <v>9.2592592592592595</v>
      </c>
      <c r="DA29" s="17"/>
      <c r="DB29" s="17"/>
      <c r="DC29" s="17"/>
      <c r="DD29" s="17"/>
      <c r="DE29" s="17"/>
      <c r="DF29" s="17"/>
      <c r="DG29" s="19">
        <f>DG28</f>
        <v>9662</v>
      </c>
      <c r="DH29" s="19">
        <f>DG29*DI29/100</f>
        <v>4831</v>
      </c>
      <c r="DI29" s="29">
        <v>50</v>
      </c>
      <c r="DJ29" s="19">
        <f>DJ28</f>
        <v>1621</v>
      </c>
      <c r="DK29" s="19">
        <f>DJ29*DL29/100</f>
        <v>810.5</v>
      </c>
      <c r="DL29" s="29">
        <v>50</v>
      </c>
      <c r="DM29" s="19">
        <f>DM28</f>
        <v>54</v>
      </c>
      <c r="DN29" s="19">
        <f>CY29</f>
        <v>5</v>
      </c>
      <c r="DO29" s="29">
        <f>DN29/DM29*100</f>
        <v>9.2592592592592595</v>
      </c>
      <c r="DP29" s="2">
        <f>DP28</f>
        <v>11337</v>
      </c>
      <c r="DQ29" s="2">
        <f>DH29+DK29+DN29</f>
        <v>5646.5</v>
      </c>
      <c r="DR29" s="10">
        <f>DQ29/DP29*100</f>
        <v>49.805945135397373</v>
      </c>
    </row>
    <row r="30" spans="1:122" ht="22.5" customHeight="1">
      <c r="A30" s="15" t="s">
        <v>26</v>
      </c>
      <c r="B30" s="52" t="s">
        <v>54</v>
      </c>
      <c r="C30" s="9">
        <f>D29</f>
        <v>200</v>
      </c>
      <c r="D30" s="9">
        <f>C30*E30/100</f>
        <v>178</v>
      </c>
      <c r="E30" s="14">
        <v>89</v>
      </c>
      <c r="F30" s="9">
        <f>G29</f>
        <v>49</v>
      </c>
      <c r="G30" s="9">
        <f>F30*H30/100</f>
        <v>43.61</v>
      </c>
      <c r="H30" s="14">
        <v>89</v>
      </c>
      <c r="I30" s="9">
        <f>J29</f>
        <v>249</v>
      </c>
      <c r="J30" s="9">
        <f>I30*K30/100</f>
        <v>221.61</v>
      </c>
      <c r="K30" s="14">
        <v>89</v>
      </c>
      <c r="L30" s="9">
        <f>M29</f>
        <v>1357</v>
      </c>
      <c r="M30" s="9">
        <f>L30*N30/100</f>
        <v>1207.73</v>
      </c>
      <c r="N30" s="14">
        <v>89</v>
      </c>
      <c r="O30" s="9">
        <f>P29</f>
        <v>13</v>
      </c>
      <c r="P30" s="9">
        <f>O30*Q30/100</f>
        <v>11.57</v>
      </c>
      <c r="Q30" s="14">
        <v>89</v>
      </c>
      <c r="R30" s="9">
        <f>S29</f>
        <v>1370</v>
      </c>
      <c r="S30" s="9">
        <f>R30*T30/100</f>
        <v>1219.3</v>
      </c>
      <c r="T30" s="14">
        <v>89</v>
      </c>
      <c r="U30" s="9">
        <f>V29</f>
        <v>1066</v>
      </c>
      <c r="V30" s="9">
        <f>U30*W30/100</f>
        <v>948.74</v>
      </c>
      <c r="W30" s="14">
        <v>89</v>
      </c>
      <c r="X30" s="9">
        <f>Y29</f>
        <v>123.5</v>
      </c>
      <c r="Y30" s="9">
        <f>X30*Z30/100</f>
        <v>109.91500000000001</v>
      </c>
      <c r="Z30" s="14">
        <v>89</v>
      </c>
      <c r="AA30" s="9">
        <f>AB29</f>
        <v>1189.5</v>
      </c>
      <c r="AB30" s="9">
        <f>AA30*AC30/100</f>
        <v>1058.655</v>
      </c>
      <c r="AC30" s="14">
        <v>89</v>
      </c>
      <c r="AD30" s="9">
        <f>AE29</f>
        <v>295.5</v>
      </c>
      <c r="AE30" s="9">
        <f>AD30*AF30/100</f>
        <v>262.995</v>
      </c>
      <c r="AF30" s="14">
        <v>89</v>
      </c>
      <c r="AG30" s="9">
        <f>AH29</f>
        <v>62</v>
      </c>
      <c r="AH30" s="9">
        <f>AG30*AI30/100</f>
        <v>55.18</v>
      </c>
      <c r="AI30" s="14">
        <v>89</v>
      </c>
      <c r="AJ30" s="9">
        <f>AK29</f>
        <v>357.5</v>
      </c>
      <c r="AK30" s="9">
        <f>AJ30*AL30/100</f>
        <v>318.17500000000001</v>
      </c>
      <c r="AL30" s="14">
        <v>89</v>
      </c>
      <c r="AM30" s="9">
        <f>AN29</f>
        <v>207.5</v>
      </c>
      <c r="AN30" s="9">
        <f>AM30*AO30/100</f>
        <v>184.67500000000001</v>
      </c>
      <c r="AO30" s="14">
        <v>89</v>
      </c>
      <c r="AP30" s="9">
        <f>AQ29</f>
        <v>93</v>
      </c>
      <c r="AQ30" s="9">
        <f>AP30*AR30/100</f>
        <v>82.77</v>
      </c>
      <c r="AR30" s="14">
        <v>89</v>
      </c>
      <c r="AS30" s="9">
        <f>AT29</f>
        <v>300.5</v>
      </c>
      <c r="AT30" s="9">
        <f>AS30*AU30/100</f>
        <v>267.44499999999999</v>
      </c>
      <c r="AU30" s="14">
        <v>89</v>
      </c>
      <c r="AV30" s="9">
        <f>AW29</f>
        <v>497.5</v>
      </c>
      <c r="AW30" s="9">
        <f>AV30*AX30/100</f>
        <v>442.77499999999998</v>
      </c>
      <c r="AX30" s="14">
        <v>89</v>
      </c>
      <c r="AY30" s="9">
        <f>AZ29</f>
        <v>189</v>
      </c>
      <c r="AZ30" s="9">
        <f>AY30*BA30/100</f>
        <v>168.21</v>
      </c>
      <c r="BA30" s="14">
        <v>89</v>
      </c>
      <c r="BB30" s="9">
        <f>BC29</f>
        <v>686.5</v>
      </c>
      <c r="BC30" s="9">
        <f>BB30*BD30/100</f>
        <v>610.98500000000001</v>
      </c>
      <c r="BD30" s="14">
        <v>89</v>
      </c>
      <c r="BE30" s="9">
        <f>BF29</f>
        <v>418</v>
      </c>
      <c r="BF30" s="9">
        <f>BE30*BG30/100</f>
        <v>372.02</v>
      </c>
      <c r="BG30" s="14">
        <v>89</v>
      </c>
      <c r="BH30" s="9">
        <f>BI29</f>
        <v>61</v>
      </c>
      <c r="BI30" s="9">
        <f>BH30*BJ30/100</f>
        <v>54.29</v>
      </c>
      <c r="BJ30" s="14">
        <v>89</v>
      </c>
      <c r="BK30" s="9">
        <f>BL29</f>
        <v>479</v>
      </c>
      <c r="BL30" s="9">
        <f>BK30*BM30/100</f>
        <v>426.31</v>
      </c>
      <c r="BM30" s="14">
        <v>89</v>
      </c>
      <c r="BN30" s="9">
        <f>BO29</f>
        <v>194.5</v>
      </c>
      <c r="BO30" s="9">
        <f>BN30*BP30/100</f>
        <v>173.10499999999999</v>
      </c>
      <c r="BP30" s="14">
        <v>89</v>
      </c>
      <c r="BQ30" s="9">
        <f>BR29</f>
        <v>66</v>
      </c>
      <c r="BR30" s="9">
        <f>BQ30*BS30/100</f>
        <v>58.74</v>
      </c>
      <c r="BS30" s="14">
        <v>89</v>
      </c>
      <c r="BT30" s="9">
        <f>BU29</f>
        <v>260.5</v>
      </c>
      <c r="BU30" s="9">
        <f>BT30*BV30/100</f>
        <v>231.845</v>
      </c>
      <c r="BV30" s="14">
        <v>89</v>
      </c>
      <c r="BW30" s="9">
        <f>BX29</f>
        <v>380</v>
      </c>
      <c r="BX30" s="9">
        <f>BW30*BY30/100</f>
        <v>338.2</v>
      </c>
      <c r="BY30" s="14">
        <v>89</v>
      </c>
      <c r="BZ30" s="9">
        <f>CA29</f>
        <v>78</v>
      </c>
      <c r="CA30" s="9">
        <f>BZ30*CB30/100</f>
        <v>69.42</v>
      </c>
      <c r="CB30" s="14">
        <v>89</v>
      </c>
      <c r="CC30" s="9">
        <f>CD29</f>
        <v>458</v>
      </c>
      <c r="CD30" s="9">
        <f>CC30*CE30/100</f>
        <v>407.62</v>
      </c>
      <c r="CE30" s="14">
        <v>89</v>
      </c>
      <c r="CF30" s="9">
        <f>CG29</f>
        <v>215</v>
      </c>
      <c r="CG30" s="9">
        <f>CF30*CH30/100</f>
        <v>191.35</v>
      </c>
      <c r="CH30" s="14">
        <v>89</v>
      </c>
      <c r="CI30" s="9">
        <f>CJ29</f>
        <v>76</v>
      </c>
      <c r="CJ30" s="9">
        <f>CI30*CK30/100</f>
        <v>67.64</v>
      </c>
      <c r="CK30" s="14">
        <v>89</v>
      </c>
      <c r="CL30" s="9">
        <f>CM29</f>
        <v>291</v>
      </c>
      <c r="CM30" s="9">
        <f>CL30*CN30/100</f>
        <v>258.99</v>
      </c>
      <c r="CN30" s="14">
        <v>89</v>
      </c>
      <c r="CO30" s="9">
        <f>CP29</f>
        <v>4831</v>
      </c>
      <c r="CP30" s="9">
        <f>CO30*CQ30/100</f>
        <v>4299.59</v>
      </c>
      <c r="CQ30" s="14">
        <v>89</v>
      </c>
      <c r="CR30" s="9">
        <f>CS29</f>
        <v>810.5</v>
      </c>
      <c r="CS30" s="9">
        <f>CR30*CT30/100</f>
        <v>721.34500000000003</v>
      </c>
      <c r="CT30" s="14">
        <v>89</v>
      </c>
      <c r="CU30" s="9">
        <f>CV29</f>
        <v>5641.5</v>
      </c>
      <c r="CV30" s="9">
        <f>CU30*CW30/100</f>
        <v>5020.9350000000004</v>
      </c>
      <c r="CW30" s="14">
        <v>89</v>
      </c>
      <c r="CX30" s="9">
        <f>CY29</f>
        <v>5</v>
      </c>
      <c r="CY30" s="9">
        <f>CX30*CZ30/100</f>
        <v>4.45</v>
      </c>
      <c r="CZ30" s="14">
        <v>89</v>
      </c>
      <c r="DA30" s="17"/>
      <c r="DB30" s="17"/>
      <c r="DC30" s="17"/>
      <c r="DD30" s="17"/>
      <c r="DE30" s="17"/>
      <c r="DF30" s="17"/>
      <c r="DG30" s="19">
        <f>DH29</f>
        <v>4831</v>
      </c>
      <c r="DH30" s="19">
        <f>DG30*DI30/100</f>
        <v>4299.59</v>
      </c>
      <c r="DI30" s="29">
        <v>89</v>
      </c>
      <c r="DJ30" s="19">
        <f>DK29</f>
        <v>810.5</v>
      </c>
      <c r="DK30" s="19">
        <f>DJ30*DL30/100</f>
        <v>721.34500000000003</v>
      </c>
      <c r="DL30" s="29">
        <v>89</v>
      </c>
      <c r="DM30" s="19">
        <f>DN29</f>
        <v>5</v>
      </c>
      <c r="DN30" s="19">
        <f>DM30*DO30/100</f>
        <v>4.45</v>
      </c>
      <c r="DO30" s="29">
        <v>89</v>
      </c>
      <c r="DP30" s="2">
        <f>DQ29</f>
        <v>5646.5</v>
      </c>
      <c r="DQ30" s="2">
        <f>DP30*DR30/100</f>
        <v>5025.3850000000002</v>
      </c>
      <c r="DR30" s="10">
        <v>89</v>
      </c>
    </row>
    <row r="31" spans="1:122" ht="22.5" customHeight="1">
      <c r="A31" s="12" t="s">
        <v>43</v>
      </c>
      <c r="B31" s="13" t="s">
        <v>44</v>
      </c>
      <c r="C31" s="5"/>
      <c r="D31" s="5"/>
      <c r="E31" s="43"/>
      <c r="F31" s="5"/>
      <c r="G31" s="5"/>
      <c r="H31" s="43"/>
      <c r="I31" s="5"/>
      <c r="J31" s="5"/>
      <c r="K31" s="43"/>
      <c r="L31" s="5"/>
      <c r="M31" s="5"/>
      <c r="N31" s="43"/>
      <c r="O31" s="5"/>
      <c r="P31" s="5"/>
      <c r="Q31" s="43"/>
      <c r="R31" s="5"/>
      <c r="S31" s="5"/>
      <c r="T31" s="43"/>
      <c r="U31" s="5"/>
      <c r="V31" s="5"/>
      <c r="W31" s="43"/>
      <c r="X31" s="5"/>
      <c r="Y31" s="5"/>
      <c r="Z31" s="43"/>
      <c r="AA31" s="5"/>
      <c r="AB31" s="5"/>
      <c r="AC31" s="43"/>
      <c r="AD31" s="5"/>
      <c r="AE31" s="5"/>
      <c r="AF31" s="43"/>
      <c r="AG31" s="5"/>
      <c r="AH31" s="5"/>
      <c r="AI31" s="43"/>
      <c r="AJ31" s="5"/>
      <c r="AK31" s="5"/>
      <c r="AL31" s="43"/>
      <c r="AM31" s="5"/>
      <c r="AN31" s="5"/>
      <c r="AO31" s="43"/>
      <c r="AP31" s="5"/>
      <c r="AQ31" s="5"/>
      <c r="AR31" s="43"/>
      <c r="AS31" s="5"/>
      <c r="AT31" s="5"/>
      <c r="AU31" s="43"/>
      <c r="AV31" s="5"/>
      <c r="AW31" s="5"/>
      <c r="AX31" s="43"/>
      <c r="AY31" s="5"/>
      <c r="AZ31" s="5"/>
      <c r="BA31" s="43"/>
      <c r="BB31" s="5"/>
      <c r="BC31" s="5"/>
      <c r="BD31" s="43"/>
      <c r="BE31" s="5"/>
      <c r="BF31" s="5"/>
      <c r="BG31" s="43"/>
      <c r="BH31" s="5"/>
      <c r="BI31" s="5"/>
      <c r="BJ31" s="43"/>
      <c r="BK31" s="5"/>
      <c r="BL31" s="5"/>
      <c r="BM31" s="43"/>
      <c r="BN31" s="5"/>
      <c r="BO31" s="5"/>
      <c r="BP31" s="43"/>
      <c r="BQ31" s="5"/>
      <c r="BR31" s="5"/>
      <c r="BS31" s="43"/>
      <c r="BT31" s="5"/>
      <c r="BU31" s="5"/>
      <c r="BV31" s="43"/>
      <c r="BW31" s="5"/>
      <c r="BX31" s="5"/>
      <c r="BY31" s="43"/>
      <c r="BZ31" s="5"/>
      <c r="CA31" s="5"/>
      <c r="CB31" s="43"/>
      <c r="CC31" s="5"/>
      <c r="CD31" s="5"/>
      <c r="CE31" s="43"/>
      <c r="CF31" s="5"/>
      <c r="CG31" s="5"/>
      <c r="CH31" s="43"/>
      <c r="CI31" s="5"/>
      <c r="CJ31" s="5"/>
      <c r="CK31" s="43"/>
      <c r="CL31" s="5"/>
      <c r="CM31" s="5"/>
      <c r="CN31" s="43"/>
      <c r="CO31" s="5"/>
      <c r="CP31" s="5"/>
      <c r="CQ31" s="43"/>
      <c r="CR31" s="5"/>
      <c r="CS31" s="5"/>
      <c r="CT31" s="43"/>
      <c r="CU31" s="5"/>
      <c r="CV31" s="5"/>
      <c r="CW31" s="43"/>
      <c r="CX31" s="31"/>
      <c r="CY31" s="31"/>
      <c r="CZ31" s="31"/>
      <c r="DA31" s="31"/>
      <c r="DB31" s="31"/>
      <c r="DC31" s="31"/>
      <c r="DD31" s="31"/>
      <c r="DE31" s="31"/>
      <c r="DF31" s="31"/>
      <c r="DG31" s="32"/>
      <c r="DH31" s="32"/>
      <c r="DI31" s="44"/>
      <c r="DJ31" s="32"/>
      <c r="DK31" s="32"/>
      <c r="DL31" s="44"/>
      <c r="DM31" s="32"/>
      <c r="DN31" s="32"/>
      <c r="DO31" s="44"/>
      <c r="DP31" s="39"/>
      <c r="DQ31" s="39"/>
      <c r="DR31" s="41"/>
    </row>
    <row r="32" spans="1:122" ht="22.5" customHeight="1">
      <c r="A32" s="15" t="s">
        <v>22</v>
      </c>
      <c r="B32" s="52" t="s">
        <v>40</v>
      </c>
      <c r="C32" s="9">
        <v>210</v>
      </c>
      <c r="D32" s="9">
        <f>C32</f>
        <v>210</v>
      </c>
      <c r="E32" s="14">
        <f>D32/C32*100</f>
        <v>100</v>
      </c>
      <c r="F32" s="9">
        <v>108</v>
      </c>
      <c r="G32" s="9">
        <f>F32</f>
        <v>108</v>
      </c>
      <c r="H32" s="14">
        <f>G32/F32*100</f>
        <v>100</v>
      </c>
      <c r="I32" s="9">
        <f>C32+F32</f>
        <v>318</v>
      </c>
      <c r="J32" s="9">
        <f>I32</f>
        <v>318</v>
      </c>
      <c r="K32" s="14">
        <f>J32/I32*100</f>
        <v>100</v>
      </c>
      <c r="L32" s="9">
        <v>111</v>
      </c>
      <c r="M32" s="9">
        <f>L32</f>
        <v>111</v>
      </c>
      <c r="N32" s="14">
        <f>M32/L32*100</f>
        <v>100</v>
      </c>
      <c r="O32" s="9">
        <v>293</v>
      </c>
      <c r="P32" s="9">
        <f>O32</f>
        <v>293</v>
      </c>
      <c r="Q32" s="14">
        <f>P32/O32*100</f>
        <v>100</v>
      </c>
      <c r="R32" s="9">
        <f>L32+O32</f>
        <v>404</v>
      </c>
      <c r="S32" s="9">
        <f>R32</f>
        <v>404</v>
      </c>
      <c r="T32" s="14">
        <f>S32/R32*100</f>
        <v>100</v>
      </c>
      <c r="U32" s="9">
        <v>304</v>
      </c>
      <c r="V32" s="9">
        <f>U32</f>
        <v>304</v>
      </c>
      <c r="W32" s="14">
        <f>V32/U32*100</f>
        <v>100</v>
      </c>
      <c r="X32" s="9">
        <v>368</v>
      </c>
      <c r="Y32" s="9">
        <f>X32</f>
        <v>368</v>
      </c>
      <c r="Z32" s="14">
        <f>Y32/X32*100</f>
        <v>100</v>
      </c>
      <c r="AA32" s="9">
        <f>U32+X32</f>
        <v>672</v>
      </c>
      <c r="AB32" s="9">
        <f>AA32</f>
        <v>672</v>
      </c>
      <c r="AC32" s="14">
        <f>AB32/AA32*100</f>
        <v>100</v>
      </c>
      <c r="AD32" s="9">
        <v>169</v>
      </c>
      <c r="AE32" s="9">
        <f>AD32</f>
        <v>169</v>
      </c>
      <c r="AF32" s="14">
        <f>AE32/AD32*100</f>
        <v>100</v>
      </c>
      <c r="AG32" s="9">
        <v>250</v>
      </c>
      <c r="AH32" s="9">
        <f>AG32</f>
        <v>250</v>
      </c>
      <c r="AI32" s="14">
        <f>AH32/AG32*100</f>
        <v>100</v>
      </c>
      <c r="AJ32" s="9">
        <f>AD32+AG32</f>
        <v>419</v>
      </c>
      <c r="AK32" s="9">
        <f>AJ32</f>
        <v>419</v>
      </c>
      <c r="AL32" s="14">
        <f>AK32/AJ32*100</f>
        <v>100</v>
      </c>
      <c r="AM32" s="9">
        <v>283</v>
      </c>
      <c r="AN32" s="9">
        <f>AM32</f>
        <v>283</v>
      </c>
      <c r="AO32" s="14">
        <f>AN32/AM32*100</f>
        <v>100</v>
      </c>
      <c r="AP32" s="9">
        <v>172</v>
      </c>
      <c r="AQ32" s="9">
        <f>AP32</f>
        <v>172</v>
      </c>
      <c r="AR32" s="14">
        <f>AQ32/AP32*100</f>
        <v>100</v>
      </c>
      <c r="AS32" s="9">
        <f>AM32+AP32</f>
        <v>455</v>
      </c>
      <c r="AT32" s="9">
        <f>AS32</f>
        <v>455</v>
      </c>
      <c r="AU32" s="14">
        <f>AT32/AS32*100</f>
        <v>100</v>
      </c>
      <c r="AV32" s="9">
        <v>224</v>
      </c>
      <c r="AW32" s="9">
        <f>AV32</f>
        <v>224</v>
      </c>
      <c r="AX32" s="14">
        <f>AW32/AV32*100</f>
        <v>100</v>
      </c>
      <c r="AY32" s="9">
        <v>165</v>
      </c>
      <c r="AZ32" s="9">
        <f>AY32</f>
        <v>165</v>
      </c>
      <c r="BA32" s="14">
        <f>AZ32/AY32*100</f>
        <v>100</v>
      </c>
      <c r="BB32" s="9">
        <f>AV32+AY32</f>
        <v>389</v>
      </c>
      <c r="BC32" s="9">
        <f>BB32</f>
        <v>389</v>
      </c>
      <c r="BD32" s="14">
        <f>BC32/BB32*100</f>
        <v>100</v>
      </c>
      <c r="BE32" s="9">
        <v>245</v>
      </c>
      <c r="BF32" s="9">
        <f>BE32</f>
        <v>245</v>
      </c>
      <c r="BG32" s="14">
        <f>BF32/BE32*100</f>
        <v>100</v>
      </c>
      <c r="BH32" s="9">
        <v>447</v>
      </c>
      <c r="BI32" s="9">
        <f>BH32</f>
        <v>447</v>
      </c>
      <c r="BJ32" s="14">
        <f>BI32/BH32*100</f>
        <v>100</v>
      </c>
      <c r="BK32" s="9">
        <f>BE32+BH32</f>
        <v>692</v>
      </c>
      <c r="BL32" s="9">
        <f>BK32</f>
        <v>692</v>
      </c>
      <c r="BM32" s="14">
        <f>BL32/BK32*100</f>
        <v>100</v>
      </c>
      <c r="BN32" s="9">
        <v>365</v>
      </c>
      <c r="BO32" s="9">
        <f>BN32</f>
        <v>365</v>
      </c>
      <c r="BP32" s="14">
        <f>BO32/BN32*100</f>
        <v>100</v>
      </c>
      <c r="BQ32" s="9">
        <v>378</v>
      </c>
      <c r="BR32" s="9">
        <f>BQ32</f>
        <v>378</v>
      </c>
      <c r="BS32" s="14">
        <f>BR32/BQ32*100</f>
        <v>100</v>
      </c>
      <c r="BT32" s="9">
        <f>BN32+BQ32</f>
        <v>743</v>
      </c>
      <c r="BU32" s="9">
        <f>BT32</f>
        <v>743</v>
      </c>
      <c r="BV32" s="14">
        <f>BU32/BT32*100</f>
        <v>100</v>
      </c>
      <c r="BW32" s="9">
        <v>250</v>
      </c>
      <c r="BX32" s="9">
        <f>BW32</f>
        <v>250</v>
      </c>
      <c r="BY32" s="14">
        <f>BX32/BW32*100</f>
        <v>100</v>
      </c>
      <c r="BZ32" s="9">
        <v>137</v>
      </c>
      <c r="CA32" s="9">
        <f>BZ32</f>
        <v>137</v>
      </c>
      <c r="CB32" s="14">
        <f>CA32/BZ32*100</f>
        <v>100</v>
      </c>
      <c r="CC32" s="9">
        <f>BW32+BZ32</f>
        <v>387</v>
      </c>
      <c r="CD32" s="9">
        <f>CC32</f>
        <v>387</v>
      </c>
      <c r="CE32" s="14">
        <f>CD32/CC32*100</f>
        <v>100</v>
      </c>
      <c r="CF32" s="9">
        <v>656</v>
      </c>
      <c r="CG32" s="9">
        <f>CF32</f>
        <v>656</v>
      </c>
      <c r="CH32" s="14">
        <f>CG32/CF32*100</f>
        <v>100</v>
      </c>
      <c r="CI32" s="9">
        <v>430</v>
      </c>
      <c r="CJ32" s="9">
        <f>CI32</f>
        <v>430</v>
      </c>
      <c r="CK32" s="14">
        <f>CJ32/CI32*100</f>
        <v>100</v>
      </c>
      <c r="CL32" s="9">
        <f>CF32+CI32</f>
        <v>1086</v>
      </c>
      <c r="CM32" s="9">
        <f>CL32</f>
        <v>1086</v>
      </c>
      <c r="CN32" s="14">
        <f>CM32/CL32*100</f>
        <v>100</v>
      </c>
      <c r="CO32" s="9">
        <f>C32+L32+U32+AD32+AM32+AV32+BE32+BN32+BW32+CF32</f>
        <v>2817</v>
      </c>
      <c r="CP32" s="9">
        <f>CO32</f>
        <v>2817</v>
      </c>
      <c r="CQ32" s="14">
        <f>CP32/CO32*100</f>
        <v>100</v>
      </c>
      <c r="CR32" s="9">
        <f>F32+O32+X32+AG32+AP32+AY32+BH32+BQ32+BZ32+CI32</f>
        <v>2748</v>
      </c>
      <c r="CS32" s="9">
        <f>CR32</f>
        <v>2748</v>
      </c>
      <c r="CT32" s="14">
        <f>CS32/CR32*100</f>
        <v>100</v>
      </c>
      <c r="CU32" s="9">
        <f>CO32+CR32</f>
        <v>5565</v>
      </c>
      <c r="CV32" s="9">
        <f>CU32</f>
        <v>5565</v>
      </c>
      <c r="CW32" s="14">
        <f>CV32/CU32*100</f>
        <v>100</v>
      </c>
      <c r="CX32" s="17"/>
      <c r="CY32" s="17"/>
      <c r="CZ32" s="17"/>
      <c r="DA32" s="17"/>
      <c r="DB32" s="17"/>
      <c r="DC32" s="17"/>
      <c r="DD32" s="17">
        <v>474</v>
      </c>
      <c r="DE32" s="17">
        <f>DD32</f>
        <v>474</v>
      </c>
      <c r="DF32" s="18">
        <f>DE32/DD32*100</f>
        <v>100</v>
      </c>
      <c r="DG32" s="19">
        <f>CO32</f>
        <v>2817</v>
      </c>
      <c r="DH32" s="19">
        <f>DG32</f>
        <v>2817</v>
      </c>
      <c r="DI32" s="29">
        <f>DH32/DG32*100</f>
        <v>100</v>
      </c>
      <c r="DJ32" s="19">
        <f>CR32</f>
        <v>2748</v>
      </c>
      <c r="DK32" s="19">
        <f>DJ32</f>
        <v>2748</v>
      </c>
      <c r="DL32" s="29">
        <f>DK32/DJ32*100</f>
        <v>100</v>
      </c>
      <c r="DM32" s="19">
        <f>DD32</f>
        <v>474</v>
      </c>
      <c r="DN32" s="19">
        <f>DM32</f>
        <v>474</v>
      </c>
      <c r="DO32" s="29">
        <f>DN32/DM32*100</f>
        <v>100</v>
      </c>
      <c r="DP32" s="2">
        <f>DG32+DJ32+DM32</f>
        <v>6039</v>
      </c>
      <c r="DQ32" s="2">
        <f>DP32</f>
        <v>6039</v>
      </c>
      <c r="DR32" s="10">
        <f>DQ32/DP32*100</f>
        <v>100</v>
      </c>
    </row>
    <row r="33" spans="1:122" ht="22.5" customHeight="1">
      <c r="A33" s="15" t="s">
        <v>24</v>
      </c>
      <c r="B33" s="52" t="s">
        <v>51</v>
      </c>
      <c r="C33" s="9">
        <f>C32</f>
        <v>210</v>
      </c>
      <c r="D33" s="9">
        <f>C33*E33/100</f>
        <v>105</v>
      </c>
      <c r="E33" s="14">
        <v>50</v>
      </c>
      <c r="F33" s="9">
        <f>F32</f>
        <v>108</v>
      </c>
      <c r="G33" s="9">
        <f>F33*H33/100</f>
        <v>54</v>
      </c>
      <c r="H33" s="14">
        <v>50</v>
      </c>
      <c r="I33" s="9">
        <f>I32</f>
        <v>318</v>
      </c>
      <c r="J33" s="9">
        <f>I33*K33/100</f>
        <v>159</v>
      </c>
      <c r="K33" s="14">
        <v>50</v>
      </c>
      <c r="L33" s="9">
        <f>L32</f>
        <v>111</v>
      </c>
      <c r="M33" s="9">
        <f>L33*N33/100</f>
        <v>55.5</v>
      </c>
      <c r="N33" s="14">
        <v>50</v>
      </c>
      <c r="O33" s="9">
        <f>O32</f>
        <v>293</v>
      </c>
      <c r="P33" s="9">
        <f>O33*Q33/100</f>
        <v>146.5</v>
      </c>
      <c r="Q33" s="14">
        <v>50</v>
      </c>
      <c r="R33" s="9">
        <f>R32</f>
        <v>404</v>
      </c>
      <c r="S33" s="9">
        <f>R33*T33/100</f>
        <v>202</v>
      </c>
      <c r="T33" s="14">
        <v>50</v>
      </c>
      <c r="U33" s="9">
        <f>U32</f>
        <v>304</v>
      </c>
      <c r="V33" s="9">
        <f>U33*W33/100</f>
        <v>152</v>
      </c>
      <c r="W33" s="14">
        <v>50</v>
      </c>
      <c r="X33" s="9">
        <f>X32</f>
        <v>368</v>
      </c>
      <c r="Y33" s="9">
        <f>X33*Z33/100</f>
        <v>184</v>
      </c>
      <c r="Z33" s="14">
        <v>50</v>
      </c>
      <c r="AA33" s="9">
        <f>AA32</f>
        <v>672</v>
      </c>
      <c r="AB33" s="9">
        <f>AA33*AC33/100</f>
        <v>336</v>
      </c>
      <c r="AC33" s="14">
        <v>50</v>
      </c>
      <c r="AD33" s="9">
        <f>AD32</f>
        <v>169</v>
      </c>
      <c r="AE33" s="9">
        <f>AD33*AF33/100</f>
        <v>84.5</v>
      </c>
      <c r="AF33" s="14">
        <v>50</v>
      </c>
      <c r="AG33" s="9">
        <f>AG32</f>
        <v>250</v>
      </c>
      <c r="AH33" s="9">
        <f>AG33*AI33/100</f>
        <v>125</v>
      </c>
      <c r="AI33" s="14">
        <v>50</v>
      </c>
      <c r="AJ33" s="9">
        <f>AJ32</f>
        <v>419</v>
      </c>
      <c r="AK33" s="9">
        <f>AJ33*AL33/100</f>
        <v>209.5</v>
      </c>
      <c r="AL33" s="14">
        <v>50</v>
      </c>
      <c r="AM33" s="9">
        <f>AM32</f>
        <v>283</v>
      </c>
      <c r="AN33" s="9">
        <f>AM33*AO33/100</f>
        <v>141.5</v>
      </c>
      <c r="AO33" s="14">
        <v>50</v>
      </c>
      <c r="AP33" s="9">
        <f>AP32</f>
        <v>172</v>
      </c>
      <c r="AQ33" s="9">
        <f>AP33*AR33/100</f>
        <v>86</v>
      </c>
      <c r="AR33" s="14">
        <v>50</v>
      </c>
      <c r="AS33" s="9">
        <f>AS32</f>
        <v>455</v>
      </c>
      <c r="AT33" s="9">
        <f>AS33*AU33/100</f>
        <v>227.5</v>
      </c>
      <c r="AU33" s="14">
        <v>50</v>
      </c>
      <c r="AV33" s="9">
        <f>AV32</f>
        <v>224</v>
      </c>
      <c r="AW33" s="9">
        <f>AV33*AX33/100</f>
        <v>112</v>
      </c>
      <c r="AX33" s="14">
        <v>50</v>
      </c>
      <c r="AY33" s="9">
        <f>AY32</f>
        <v>165</v>
      </c>
      <c r="AZ33" s="9">
        <f>AY33*BA33/100</f>
        <v>82.5</v>
      </c>
      <c r="BA33" s="14">
        <v>50</v>
      </c>
      <c r="BB33" s="9">
        <f>BB32</f>
        <v>389</v>
      </c>
      <c r="BC33" s="9">
        <f>BB33*BD33/100</f>
        <v>194.5</v>
      </c>
      <c r="BD33" s="14">
        <v>50</v>
      </c>
      <c r="BE33" s="9">
        <f>BE32</f>
        <v>245</v>
      </c>
      <c r="BF33" s="9">
        <f>BE33*BG33/100</f>
        <v>122.5</v>
      </c>
      <c r="BG33" s="14">
        <v>50</v>
      </c>
      <c r="BH33" s="9">
        <f>BH32</f>
        <v>447</v>
      </c>
      <c r="BI33" s="9">
        <f>BH33*BJ33/100</f>
        <v>223.5</v>
      </c>
      <c r="BJ33" s="14">
        <v>50</v>
      </c>
      <c r="BK33" s="9">
        <f>BK32</f>
        <v>692</v>
      </c>
      <c r="BL33" s="9">
        <f>BK33*BM33/100</f>
        <v>346</v>
      </c>
      <c r="BM33" s="14">
        <v>50</v>
      </c>
      <c r="BN33" s="9">
        <f>BN32</f>
        <v>365</v>
      </c>
      <c r="BO33" s="9">
        <f>BN33*BP33/100</f>
        <v>182.5</v>
      </c>
      <c r="BP33" s="14">
        <v>50</v>
      </c>
      <c r="BQ33" s="9">
        <f>BQ32</f>
        <v>378</v>
      </c>
      <c r="BR33" s="9">
        <f>BQ33*BS33/100</f>
        <v>189</v>
      </c>
      <c r="BS33" s="14">
        <v>50</v>
      </c>
      <c r="BT33" s="9">
        <f>BT32</f>
        <v>743</v>
      </c>
      <c r="BU33" s="9">
        <f>BT33*BV33/100</f>
        <v>371.5</v>
      </c>
      <c r="BV33" s="14">
        <v>50</v>
      </c>
      <c r="BW33" s="9">
        <f>BW32</f>
        <v>250</v>
      </c>
      <c r="BX33" s="9">
        <f>BW33*BY33/100</f>
        <v>125</v>
      </c>
      <c r="BY33" s="14">
        <v>50</v>
      </c>
      <c r="BZ33" s="9">
        <f>BZ32</f>
        <v>137</v>
      </c>
      <c r="CA33" s="9">
        <f>BZ33*CB33/100</f>
        <v>68.5</v>
      </c>
      <c r="CB33" s="14">
        <v>50</v>
      </c>
      <c r="CC33" s="9">
        <f>CC32</f>
        <v>387</v>
      </c>
      <c r="CD33" s="9">
        <f>CC33*CE33/100</f>
        <v>193.5</v>
      </c>
      <c r="CE33" s="14">
        <v>50</v>
      </c>
      <c r="CF33" s="9">
        <f>CF32</f>
        <v>656</v>
      </c>
      <c r="CG33" s="9">
        <f>CF33*CH33/100</f>
        <v>328</v>
      </c>
      <c r="CH33" s="14">
        <v>50</v>
      </c>
      <c r="CI33" s="9">
        <f>CI32</f>
        <v>430</v>
      </c>
      <c r="CJ33" s="9">
        <f>CI33*CK33/100</f>
        <v>215</v>
      </c>
      <c r="CK33" s="14">
        <v>50</v>
      </c>
      <c r="CL33" s="9">
        <f>CL32</f>
        <v>1086</v>
      </c>
      <c r="CM33" s="9">
        <f>CL33*CN33/100</f>
        <v>543</v>
      </c>
      <c r="CN33" s="14">
        <v>50</v>
      </c>
      <c r="CO33" s="9">
        <f>CO32</f>
        <v>2817</v>
      </c>
      <c r="CP33" s="9">
        <f>CO33*CQ33/100</f>
        <v>1408.5</v>
      </c>
      <c r="CQ33" s="14">
        <v>50</v>
      </c>
      <c r="CR33" s="9">
        <f>CR32</f>
        <v>2748</v>
      </c>
      <c r="CS33" s="9">
        <f>CR33*CT33/100</f>
        <v>1374</v>
      </c>
      <c r="CT33" s="14">
        <v>50</v>
      </c>
      <c r="CU33" s="9">
        <f>CU32</f>
        <v>5565</v>
      </c>
      <c r="CV33" s="9">
        <f>CU33*CW33/100</f>
        <v>2782.5</v>
      </c>
      <c r="CW33" s="14">
        <v>50</v>
      </c>
      <c r="CX33" s="17"/>
      <c r="CY33" s="17"/>
      <c r="CZ33" s="17"/>
      <c r="DA33" s="17"/>
      <c r="DB33" s="17"/>
      <c r="DC33" s="17"/>
      <c r="DD33" s="9">
        <f>DE32</f>
        <v>474</v>
      </c>
      <c r="DE33" s="9">
        <v>60</v>
      </c>
      <c r="DF33" s="18">
        <f>DE33/DD33*100</f>
        <v>12.658227848101266</v>
      </c>
      <c r="DG33" s="19">
        <f>DG32</f>
        <v>2817</v>
      </c>
      <c r="DH33" s="19">
        <f>DG33*DI33/100</f>
        <v>1408.5</v>
      </c>
      <c r="DI33" s="29">
        <v>50</v>
      </c>
      <c r="DJ33" s="19">
        <f>DJ32</f>
        <v>2748</v>
      </c>
      <c r="DK33" s="19">
        <f>DJ33*DL33/100</f>
        <v>1374</v>
      </c>
      <c r="DL33" s="29">
        <v>50</v>
      </c>
      <c r="DM33" s="19">
        <f>DM32</f>
        <v>474</v>
      </c>
      <c r="DN33" s="19">
        <f>DE33</f>
        <v>60</v>
      </c>
      <c r="DO33" s="29">
        <f>61/DM33*100</f>
        <v>12.869198312236287</v>
      </c>
      <c r="DP33" s="2">
        <f>DP32</f>
        <v>6039</v>
      </c>
      <c r="DQ33" s="2">
        <f>DH33+DK33+DN33</f>
        <v>2842.5</v>
      </c>
      <c r="DR33" s="10">
        <f>DQ33/DP33*100</f>
        <v>47.069051167411821</v>
      </c>
    </row>
    <row r="34" spans="1:122" ht="22.5" customHeight="1">
      <c r="A34" s="15" t="s">
        <v>26</v>
      </c>
      <c r="B34" s="52" t="s">
        <v>54</v>
      </c>
      <c r="C34" s="9">
        <f>D33</f>
        <v>105</v>
      </c>
      <c r="D34" s="9">
        <f>C34*E34/100</f>
        <v>93.45</v>
      </c>
      <c r="E34" s="14">
        <v>89</v>
      </c>
      <c r="F34" s="9">
        <f>G33</f>
        <v>54</v>
      </c>
      <c r="G34" s="9">
        <f>F34*H34/100</f>
        <v>48.06</v>
      </c>
      <c r="H34" s="14">
        <v>89</v>
      </c>
      <c r="I34" s="9">
        <f>J33</f>
        <v>159</v>
      </c>
      <c r="J34" s="9">
        <f>I34*K34/100</f>
        <v>141.51</v>
      </c>
      <c r="K34" s="14">
        <v>89</v>
      </c>
      <c r="L34" s="9">
        <f>M33</f>
        <v>55.5</v>
      </c>
      <c r="M34" s="9">
        <f>L34*N34/100</f>
        <v>49.395000000000003</v>
      </c>
      <c r="N34" s="14">
        <v>89</v>
      </c>
      <c r="O34" s="9">
        <f>P33</f>
        <v>146.5</v>
      </c>
      <c r="P34" s="9">
        <f>O34*Q34/100</f>
        <v>130.38499999999999</v>
      </c>
      <c r="Q34" s="14">
        <v>89</v>
      </c>
      <c r="R34" s="9">
        <f>S33</f>
        <v>202</v>
      </c>
      <c r="S34" s="9">
        <f>R34*T34/100</f>
        <v>179.78</v>
      </c>
      <c r="T34" s="14">
        <v>89</v>
      </c>
      <c r="U34" s="9">
        <f>V33</f>
        <v>152</v>
      </c>
      <c r="V34" s="9">
        <f>U34*W34/100</f>
        <v>135.28</v>
      </c>
      <c r="W34" s="14">
        <v>89</v>
      </c>
      <c r="X34" s="9">
        <f>Y33</f>
        <v>184</v>
      </c>
      <c r="Y34" s="9">
        <f>X34*Z34/100</f>
        <v>163.76</v>
      </c>
      <c r="Z34" s="14">
        <v>89</v>
      </c>
      <c r="AA34" s="9">
        <f>AB33</f>
        <v>336</v>
      </c>
      <c r="AB34" s="9">
        <f>AA34*AC34/100</f>
        <v>299.04000000000002</v>
      </c>
      <c r="AC34" s="14">
        <v>89</v>
      </c>
      <c r="AD34" s="9">
        <f>AE33</f>
        <v>84.5</v>
      </c>
      <c r="AE34" s="9">
        <f>AD34*AF34/100</f>
        <v>75.204999999999998</v>
      </c>
      <c r="AF34" s="14">
        <v>89</v>
      </c>
      <c r="AG34" s="9">
        <f>AH33</f>
        <v>125</v>
      </c>
      <c r="AH34" s="9">
        <f>AG34*AI34/100</f>
        <v>111.25</v>
      </c>
      <c r="AI34" s="14">
        <v>89</v>
      </c>
      <c r="AJ34" s="9">
        <f>AK33</f>
        <v>209.5</v>
      </c>
      <c r="AK34" s="9">
        <f>AJ34*AL34/100</f>
        <v>186.45500000000001</v>
      </c>
      <c r="AL34" s="14">
        <v>89</v>
      </c>
      <c r="AM34" s="9">
        <f>AN33</f>
        <v>141.5</v>
      </c>
      <c r="AN34" s="9">
        <f>AM34*AO34/100</f>
        <v>125.935</v>
      </c>
      <c r="AO34" s="14">
        <v>89</v>
      </c>
      <c r="AP34" s="9">
        <f>AQ33</f>
        <v>86</v>
      </c>
      <c r="AQ34" s="9">
        <f>AP34*AR34/100</f>
        <v>76.540000000000006</v>
      </c>
      <c r="AR34" s="14">
        <v>89</v>
      </c>
      <c r="AS34" s="9">
        <f>AT33</f>
        <v>227.5</v>
      </c>
      <c r="AT34" s="9">
        <f>AS34*AU34/100</f>
        <v>202.47499999999999</v>
      </c>
      <c r="AU34" s="14">
        <v>89</v>
      </c>
      <c r="AV34" s="9">
        <f>AW33</f>
        <v>112</v>
      </c>
      <c r="AW34" s="9">
        <f>AV34*AX34/100</f>
        <v>99.68</v>
      </c>
      <c r="AX34" s="14">
        <v>89</v>
      </c>
      <c r="AY34" s="9">
        <f>AZ33</f>
        <v>82.5</v>
      </c>
      <c r="AZ34" s="9">
        <f>AY34*BA34/100</f>
        <v>73.424999999999997</v>
      </c>
      <c r="BA34" s="14">
        <v>89</v>
      </c>
      <c r="BB34" s="9">
        <f>BC33</f>
        <v>194.5</v>
      </c>
      <c r="BC34" s="9">
        <f>BB34*BD34/100</f>
        <v>173.10499999999999</v>
      </c>
      <c r="BD34" s="14">
        <v>89</v>
      </c>
      <c r="BE34" s="9">
        <f>BF33</f>
        <v>122.5</v>
      </c>
      <c r="BF34" s="9">
        <f>BE34*BG34/100</f>
        <v>109.02500000000001</v>
      </c>
      <c r="BG34" s="14">
        <v>89</v>
      </c>
      <c r="BH34" s="9">
        <f>BI33</f>
        <v>223.5</v>
      </c>
      <c r="BI34" s="9">
        <f>BH34*BJ34/100</f>
        <v>198.91499999999999</v>
      </c>
      <c r="BJ34" s="14">
        <v>89</v>
      </c>
      <c r="BK34" s="9">
        <f>BL33</f>
        <v>346</v>
      </c>
      <c r="BL34" s="9">
        <f>BK34*BM34/100</f>
        <v>307.94</v>
      </c>
      <c r="BM34" s="14">
        <v>89</v>
      </c>
      <c r="BN34" s="9">
        <f>BO33</f>
        <v>182.5</v>
      </c>
      <c r="BO34" s="9">
        <f>BN34*BP34/100</f>
        <v>162.42500000000001</v>
      </c>
      <c r="BP34" s="14">
        <v>89</v>
      </c>
      <c r="BQ34" s="9">
        <f>BR33</f>
        <v>189</v>
      </c>
      <c r="BR34" s="9">
        <f>BQ34*BS34/100</f>
        <v>168.21</v>
      </c>
      <c r="BS34" s="14">
        <v>89</v>
      </c>
      <c r="BT34" s="9">
        <f>BU33</f>
        <v>371.5</v>
      </c>
      <c r="BU34" s="9">
        <f>BT34*BV34/100</f>
        <v>330.63499999999999</v>
      </c>
      <c r="BV34" s="14">
        <v>89</v>
      </c>
      <c r="BW34" s="9">
        <f>BX33</f>
        <v>125</v>
      </c>
      <c r="BX34" s="9">
        <f>BW34*BY34/100</f>
        <v>111.25</v>
      </c>
      <c r="BY34" s="14">
        <v>89</v>
      </c>
      <c r="BZ34" s="9">
        <f>CA33</f>
        <v>68.5</v>
      </c>
      <c r="CA34" s="9">
        <f>BZ34*CB34/100</f>
        <v>60.965000000000003</v>
      </c>
      <c r="CB34" s="14">
        <v>89</v>
      </c>
      <c r="CC34" s="9">
        <f>CD33</f>
        <v>193.5</v>
      </c>
      <c r="CD34" s="9">
        <f>CC34*CE34/100</f>
        <v>172.215</v>
      </c>
      <c r="CE34" s="14">
        <v>89</v>
      </c>
      <c r="CF34" s="9">
        <f>CG33</f>
        <v>328</v>
      </c>
      <c r="CG34" s="9">
        <f>CF34*CH34/100</f>
        <v>291.92</v>
      </c>
      <c r="CH34" s="14">
        <v>89</v>
      </c>
      <c r="CI34" s="9">
        <f>CJ33</f>
        <v>215</v>
      </c>
      <c r="CJ34" s="9">
        <f>CI34*CK34/100</f>
        <v>191.35</v>
      </c>
      <c r="CK34" s="14">
        <v>89</v>
      </c>
      <c r="CL34" s="9">
        <f>CM33</f>
        <v>543</v>
      </c>
      <c r="CM34" s="9">
        <f>CL34*CN34/100</f>
        <v>483.27</v>
      </c>
      <c r="CN34" s="14">
        <v>89</v>
      </c>
      <c r="CO34" s="9">
        <f>CP33</f>
        <v>1408.5</v>
      </c>
      <c r="CP34" s="9">
        <f>CO34*CQ34/100</f>
        <v>1253.5650000000001</v>
      </c>
      <c r="CQ34" s="14">
        <v>89</v>
      </c>
      <c r="CR34" s="9">
        <f>CS33</f>
        <v>1374</v>
      </c>
      <c r="CS34" s="9">
        <f>CR34*CT34/100</f>
        <v>1222.8599999999999</v>
      </c>
      <c r="CT34" s="14">
        <v>89</v>
      </c>
      <c r="CU34" s="9">
        <f>CV33</f>
        <v>2782.5</v>
      </c>
      <c r="CV34" s="9">
        <f>CU34*CW34/100</f>
        <v>2476.4250000000002</v>
      </c>
      <c r="CW34" s="14">
        <v>89</v>
      </c>
      <c r="CX34" s="17"/>
      <c r="CY34" s="17"/>
      <c r="CZ34" s="17"/>
      <c r="DA34" s="17"/>
      <c r="DB34" s="17"/>
      <c r="DC34" s="17"/>
      <c r="DD34" s="9">
        <f>DE33</f>
        <v>60</v>
      </c>
      <c r="DE34" s="9">
        <f>DD34*DF34/100</f>
        <v>53.4</v>
      </c>
      <c r="DF34" s="14">
        <v>89</v>
      </c>
      <c r="DG34" s="19">
        <f>DH33</f>
        <v>1408.5</v>
      </c>
      <c r="DH34" s="19">
        <f>DG34*DI34/100</f>
        <v>1253.5650000000001</v>
      </c>
      <c r="DI34" s="29">
        <v>89</v>
      </c>
      <c r="DJ34" s="19">
        <f>DK33</f>
        <v>1374</v>
      </c>
      <c r="DK34" s="19">
        <f>DJ34*DL34/100</f>
        <v>1222.8599999999999</v>
      </c>
      <c r="DL34" s="29">
        <v>89</v>
      </c>
      <c r="DM34" s="19">
        <f>DN33</f>
        <v>60</v>
      </c>
      <c r="DN34" s="19">
        <f>DE34</f>
        <v>53.4</v>
      </c>
      <c r="DO34" s="29">
        <f>DN34/DM34*100</f>
        <v>89</v>
      </c>
      <c r="DP34" s="2">
        <f>DQ33</f>
        <v>2842.5</v>
      </c>
      <c r="DQ34" s="2">
        <f>DH34+DK34+DN34</f>
        <v>2529.8250000000003</v>
      </c>
      <c r="DR34" s="10">
        <f>DQ34/DP34*100</f>
        <v>89.000000000000014</v>
      </c>
    </row>
    <row r="35" spans="1:122" ht="22.5" customHeight="1">
      <c r="A35" s="12" t="s">
        <v>45</v>
      </c>
      <c r="B35" s="53" t="s">
        <v>46</v>
      </c>
      <c r="C35" s="5"/>
      <c r="D35" s="5"/>
      <c r="E35" s="43"/>
      <c r="F35" s="5"/>
      <c r="G35" s="5"/>
      <c r="H35" s="43"/>
      <c r="I35" s="5"/>
      <c r="J35" s="5"/>
      <c r="K35" s="43"/>
      <c r="L35" s="5"/>
      <c r="M35" s="5"/>
      <c r="N35" s="43"/>
      <c r="O35" s="5"/>
      <c r="P35" s="5"/>
      <c r="Q35" s="43"/>
      <c r="R35" s="5"/>
      <c r="S35" s="5"/>
      <c r="T35" s="43"/>
      <c r="U35" s="5"/>
      <c r="V35" s="5"/>
      <c r="W35" s="43"/>
      <c r="X35" s="5"/>
      <c r="Y35" s="5"/>
      <c r="Z35" s="43"/>
      <c r="AA35" s="5"/>
      <c r="AB35" s="5"/>
      <c r="AC35" s="43"/>
      <c r="AD35" s="5"/>
      <c r="AE35" s="5"/>
      <c r="AF35" s="43"/>
      <c r="AG35" s="5"/>
      <c r="AH35" s="5"/>
      <c r="AI35" s="43"/>
      <c r="AJ35" s="5"/>
      <c r="AK35" s="5"/>
      <c r="AL35" s="43"/>
      <c r="AM35" s="5"/>
      <c r="AN35" s="5"/>
      <c r="AO35" s="43"/>
      <c r="AP35" s="5"/>
      <c r="AQ35" s="5"/>
      <c r="AR35" s="43"/>
      <c r="AS35" s="5"/>
      <c r="AT35" s="5"/>
      <c r="AU35" s="43"/>
      <c r="AV35" s="5"/>
      <c r="AW35" s="5"/>
      <c r="AX35" s="43"/>
      <c r="AY35" s="5"/>
      <c r="AZ35" s="5"/>
      <c r="BA35" s="43"/>
      <c r="BB35" s="5"/>
      <c r="BC35" s="5"/>
      <c r="BD35" s="43"/>
      <c r="BE35" s="5"/>
      <c r="BF35" s="5"/>
      <c r="BG35" s="43"/>
      <c r="BH35" s="5"/>
      <c r="BI35" s="5"/>
      <c r="BJ35" s="43"/>
      <c r="BK35" s="5"/>
      <c r="BL35" s="5"/>
      <c r="BM35" s="43"/>
      <c r="BN35" s="5"/>
      <c r="BO35" s="5"/>
      <c r="BP35" s="43"/>
      <c r="BQ35" s="5"/>
      <c r="BR35" s="5"/>
      <c r="BS35" s="43"/>
      <c r="BT35" s="5"/>
      <c r="BU35" s="5"/>
      <c r="BV35" s="43"/>
      <c r="BW35" s="5"/>
      <c r="BX35" s="5"/>
      <c r="BY35" s="43"/>
      <c r="BZ35" s="5"/>
      <c r="CA35" s="5"/>
      <c r="CB35" s="43"/>
      <c r="CC35" s="5"/>
      <c r="CD35" s="5"/>
      <c r="CE35" s="43"/>
      <c r="CF35" s="5"/>
      <c r="CG35" s="5"/>
      <c r="CH35" s="43"/>
      <c r="CI35" s="5"/>
      <c r="CJ35" s="5"/>
      <c r="CK35" s="43"/>
      <c r="CL35" s="5"/>
      <c r="CM35" s="5"/>
      <c r="CN35" s="43"/>
      <c r="CO35" s="5"/>
      <c r="CP35" s="5"/>
      <c r="CQ35" s="43"/>
      <c r="CR35" s="5"/>
      <c r="CS35" s="5"/>
      <c r="CT35" s="43"/>
      <c r="CU35" s="5"/>
      <c r="CV35" s="5"/>
      <c r="CW35" s="43"/>
      <c r="CX35" s="31"/>
      <c r="CY35" s="31"/>
      <c r="CZ35" s="31"/>
      <c r="DA35" s="31"/>
      <c r="DB35" s="31"/>
      <c r="DC35" s="31"/>
      <c r="DD35" s="31"/>
      <c r="DE35" s="31"/>
      <c r="DF35" s="31"/>
      <c r="DG35" s="32"/>
      <c r="DH35" s="32"/>
      <c r="DI35" s="44"/>
      <c r="DJ35" s="32"/>
      <c r="DK35" s="32"/>
      <c r="DL35" s="44"/>
      <c r="DM35" s="32"/>
      <c r="DN35" s="32"/>
      <c r="DO35" s="44"/>
      <c r="DP35" s="39"/>
      <c r="DQ35" s="39"/>
      <c r="DR35" s="41"/>
    </row>
    <row r="36" spans="1:122" ht="22.5" customHeight="1">
      <c r="A36" s="15" t="s">
        <v>22</v>
      </c>
      <c r="B36" s="52" t="s">
        <v>40</v>
      </c>
      <c r="C36" s="9">
        <f>C24+C28+C32</f>
        <v>1078</v>
      </c>
      <c r="D36" s="9">
        <f>D24+D28+D32</f>
        <v>1078</v>
      </c>
      <c r="E36" s="14">
        <f>D36/C36*100</f>
        <v>100</v>
      </c>
      <c r="F36" s="9">
        <f>F24+F28+F32</f>
        <v>281</v>
      </c>
      <c r="G36" s="9">
        <f>G24+G28+G32</f>
        <v>281</v>
      </c>
      <c r="H36" s="14">
        <f>G36/F36*100</f>
        <v>100</v>
      </c>
      <c r="I36" s="9">
        <f>I24+I28+I32</f>
        <v>1359</v>
      </c>
      <c r="J36" s="9">
        <f>J24+J28+J32</f>
        <v>1359</v>
      </c>
      <c r="K36" s="14">
        <f>J36/I36*100</f>
        <v>100</v>
      </c>
      <c r="L36" s="9">
        <f>L24+L28+L32</f>
        <v>3251</v>
      </c>
      <c r="M36" s="9">
        <f>M24+M28+M32</f>
        <v>3251</v>
      </c>
      <c r="N36" s="14">
        <f>M36/L36*100</f>
        <v>100</v>
      </c>
      <c r="O36" s="9">
        <f>O24+O28+O32</f>
        <v>380</v>
      </c>
      <c r="P36" s="9">
        <f>P24+P28+P32</f>
        <v>380</v>
      </c>
      <c r="Q36" s="14">
        <f>P36/O36*100</f>
        <v>100</v>
      </c>
      <c r="R36" s="9">
        <f>R24+R28+R32</f>
        <v>3631</v>
      </c>
      <c r="S36" s="9">
        <f>S24+S28+S32</f>
        <v>3631</v>
      </c>
      <c r="T36" s="14">
        <f>S36/R36*100</f>
        <v>100</v>
      </c>
      <c r="U36" s="9">
        <f>U24+U28+U32</f>
        <v>3156</v>
      </c>
      <c r="V36" s="9">
        <f>V24+V28+V32</f>
        <v>3156</v>
      </c>
      <c r="W36" s="14">
        <f>V36/U36*100</f>
        <v>100</v>
      </c>
      <c r="X36" s="9">
        <f>X24+X28+X32</f>
        <v>728</v>
      </c>
      <c r="Y36" s="9">
        <f>Y24+Y28+Y32</f>
        <v>728</v>
      </c>
      <c r="Z36" s="14">
        <f>Y36/X36*100</f>
        <v>100</v>
      </c>
      <c r="AA36" s="9">
        <f>AA24+AA28+AA32</f>
        <v>3884</v>
      </c>
      <c r="AB36" s="9">
        <f>AB24+AB28+AB32</f>
        <v>3884</v>
      </c>
      <c r="AC36" s="14">
        <f>AB36/AA36*100</f>
        <v>100</v>
      </c>
      <c r="AD36" s="9">
        <f>AD24+AD28+AD32</f>
        <v>1306</v>
      </c>
      <c r="AE36" s="9">
        <f>AE24+AE28+AE32</f>
        <v>1306</v>
      </c>
      <c r="AF36" s="14">
        <f>AE36/AD36*100</f>
        <v>100</v>
      </c>
      <c r="AG36" s="9">
        <f>AG24+AG28+AG32</f>
        <v>545</v>
      </c>
      <c r="AH36" s="9">
        <f>AH24+AH28+AH32</f>
        <v>545</v>
      </c>
      <c r="AI36" s="14">
        <f>AH36/AG36*100</f>
        <v>100</v>
      </c>
      <c r="AJ36" s="9">
        <f>AJ24+AJ28+AJ32</f>
        <v>1851</v>
      </c>
      <c r="AK36" s="9">
        <f>AK24+AK28+AK32</f>
        <v>1851</v>
      </c>
      <c r="AL36" s="14">
        <f>AK36/AJ36*100</f>
        <v>100</v>
      </c>
      <c r="AM36" s="9">
        <f>AM24+AM28+AM32</f>
        <v>2452</v>
      </c>
      <c r="AN36" s="9">
        <f>AN24+AN28+AN32</f>
        <v>2452</v>
      </c>
      <c r="AO36" s="14">
        <f>AN36/AM36*100</f>
        <v>100</v>
      </c>
      <c r="AP36" s="9">
        <f>AP24+AP28+AP32</f>
        <v>388</v>
      </c>
      <c r="AQ36" s="9">
        <f>AQ24+AQ28+AQ32</f>
        <v>388</v>
      </c>
      <c r="AR36" s="14">
        <f>AQ36/AP36*100</f>
        <v>100</v>
      </c>
      <c r="AS36" s="9">
        <f>AS24+AS28+AS32</f>
        <v>2840</v>
      </c>
      <c r="AT36" s="9">
        <f>AT24+AT28+AT32</f>
        <v>2840</v>
      </c>
      <c r="AU36" s="14">
        <f>AT36/AS36*100</f>
        <v>100</v>
      </c>
      <c r="AV36" s="9">
        <f>AV24+AV28+AV32</f>
        <v>1832</v>
      </c>
      <c r="AW36" s="9">
        <f>AW24+AW28+AW32</f>
        <v>1832</v>
      </c>
      <c r="AX36" s="14">
        <f>AW36/AV36*100</f>
        <v>100</v>
      </c>
      <c r="AY36" s="9">
        <f>AY24+AY28+AY32</f>
        <v>598</v>
      </c>
      <c r="AZ36" s="9">
        <f>AZ24+AZ28+AZ32</f>
        <v>598</v>
      </c>
      <c r="BA36" s="14">
        <f>AZ36/AY36*100</f>
        <v>100</v>
      </c>
      <c r="BB36" s="9">
        <f>BB24+BB28+BB32</f>
        <v>2430</v>
      </c>
      <c r="BC36" s="9">
        <f>BC24+BC28+BC32</f>
        <v>2430</v>
      </c>
      <c r="BD36" s="14">
        <f>BC36/BB36*100</f>
        <v>100</v>
      </c>
      <c r="BE36" s="9">
        <f>BE24+BE28+BE32</f>
        <v>1592</v>
      </c>
      <c r="BF36" s="9">
        <f>BF24+BF28+BF32</f>
        <v>1592</v>
      </c>
      <c r="BG36" s="14">
        <f>BF36/BE36*100</f>
        <v>100</v>
      </c>
      <c r="BH36" s="9">
        <f>BH24+BH28+BH32</f>
        <v>616</v>
      </c>
      <c r="BI36" s="9">
        <f>BI24+BI28+BI32</f>
        <v>616</v>
      </c>
      <c r="BJ36" s="14">
        <f>BI36/BH36*100</f>
        <v>100</v>
      </c>
      <c r="BK36" s="9">
        <f>BK24+BK28+BK32</f>
        <v>2208</v>
      </c>
      <c r="BL36" s="9">
        <f>BL24+BL28+BL32</f>
        <v>2208</v>
      </c>
      <c r="BM36" s="14">
        <f>BL36/BK36*100</f>
        <v>100</v>
      </c>
      <c r="BN36" s="9">
        <f>BN24+BN28+BN32</f>
        <v>1350</v>
      </c>
      <c r="BO36" s="9">
        <f>BO24+BO28+BO32</f>
        <v>1350</v>
      </c>
      <c r="BP36" s="14">
        <f>BO36/BN36*100</f>
        <v>100</v>
      </c>
      <c r="BQ36" s="9">
        <f>BQ24+BQ28+BQ32</f>
        <v>584</v>
      </c>
      <c r="BR36" s="9">
        <f>BR24+BR28+BR32</f>
        <v>584</v>
      </c>
      <c r="BS36" s="14">
        <f>BR36/BQ36*100</f>
        <v>100</v>
      </c>
      <c r="BT36" s="9">
        <f>BT24+BT28+BT32</f>
        <v>1934</v>
      </c>
      <c r="BU36" s="9">
        <f>BU24+BU28+BU32</f>
        <v>1934</v>
      </c>
      <c r="BV36" s="14">
        <f>BU36/BT36*100</f>
        <v>100</v>
      </c>
      <c r="BW36" s="9">
        <f>BW24+BW28+BW32</f>
        <v>2243</v>
      </c>
      <c r="BX36" s="9">
        <f>BX24+BX28+BX32</f>
        <v>2243</v>
      </c>
      <c r="BY36" s="14">
        <f>BX36/BW36*100</f>
        <v>100</v>
      </c>
      <c r="BZ36" s="9">
        <f>BZ24+BZ28+BZ32</f>
        <v>333</v>
      </c>
      <c r="CA36" s="9">
        <f>CA24+CA28+CA32</f>
        <v>333</v>
      </c>
      <c r="CB36" s="14">
        <f>CA36/BZ36*100</f>
        <v>100</v>
      </c>
      <c r="CC36" s="9">
        <f>CC24+CC28+CC32</f>
        <v>2576</v>
      </c>
      <c r="CD36" s="9">
        <f>CD24+CD28+CD32</f>
        <v>2576</v>
      </c>
      <c r="CE36" s="14">
        <f>CD36/CC36*100</f>
        <v>100</v>
      </c>
      <c r="CF36" s="9">
        <f>CF24+CF28+CF32</f>
        <v>1300</v>
      </c>
      <c r="CG36" s="9">
        <f>CG24+CG28+CG32</f>
        <v>1300</v>
      </c>
      <c r="CH36" s="14">
        <f>CG36/CF36*100</f>
        <v>100</v>
      </c>
      <c r="CI36" s="9">
        <f>CI24+CI28+CI32</f>
        <v>687</v>
      </c>
      <c r="CJ36" s="9">
        <f>CJ24+CJ28+CJ32</f>
        <v>687</v>
      </c>
      <c r="CK36" s="14">
        <f>CJ36/CI36*100</f>
        <v>100</v>
      </c>
      <c r="CL36" s="9">
        <f>CL24+CL28+CL32</f>
        <v>1987</v>
      </c>
      <c r="CM36" s="9">
        <f>CM24+CM28+CM32</f>
        <v>1987</v>
      </c>
      <c r="CN36" s="14">
        <f>CM36/CL36*100</f>
        <v>100</v>
      </c>
      <c r="CO36" s="9">
        <f>CO24+CO28+CO32</f>
        <v>19560</v>
      </c>
      <c r="CP36" s="9">
        <f>CP24+CP28+CP32</f>
        <v>19560</v>
      </c>
      <c r="CQ36" s="14">
        <f>CP36/CO36*100</f>
        <v>100</v>
      </c>
      <c r="CR36" s="9">
        <f>CR24+CR28+CR32</f>
        <v>5140</v>
      </c>
      <c r="CS36" s="9">
        <f>CS24+CS28+CS32</f>
        <v>5140</v>
      </c>
      <c r="CT36" s="14">
        <f>CS36/CR36*100</f>
        <v>100</v>
      </c>
      <c r="CU36" s="9">
        <f>CU24+CU28+CU32</f>
        <v>24700</v>
      </c>
      <c r="CV36" s="9">
        <f>CV24+CV28+CV32</f>
        <v>24700</v>
      </c>
      <c r="CW36" s="14">
        <f>CV36/CU36*100</f>
        <v>100</v>
      </c>
      <c r="CX36" s="17"/>
      <c r="CY36" s="17"/>
      <c r="CZ36" s="17"/>
      <c r="DA36" s="17"/>
      <c r="DB36" s="17"/>
      <c r="DC36" s="17"/>
      <c r="DD36" s="17"/>
      <c r="DE36" s="17"/>
      <c r="DF36" s="17"/>
      <c r="DG36" s="19">
        <f>DG24+DG28+DG32</f>
        <v>19560</v>
      </c>
      <c r="DH36" s="19">
        <f>DH24+DH28+DH32</f>
        <v>19560</v>
      </c>
      <c r="DI36" s="29">
        <f>DH36/DG36*100</f>
        <v>100</v>
      </c>
      <c r="DJ36" s="19">
        <f>DJ24+DJ28+DJ32</f>
        <v>5140</v>
      </c>
      <c r="DK36" s="19">
        <f>DK24+DK28+DK32</f>
        <v>5140</v>
      </c>
      <c r="DL36" s="29">
        <f>DK36/DJ36*100</f>
        <v>100</v>
      </c>
      <c r="DM36" s="19">
        <f>DM24+DM28+DM32</f>
        <v>593</v>
      </c>
      <c r="DN36" s="19">
        <f>DN24+DN28+DN32</f>
        <v>593</v>
      </c>
      <c r="DO36" s="29">
        <f>DN36/DM36*100</f>
        <v>100</v>
      </c>
      <c r="DP36" s="2">
        <f>DP24+DP28+DP32</f>
        <v>25293</v>
      </c>
      <c r="DQ36" s="2">
        <f>DQ24+DQ28+DQ32</f>
        <v>25293</v>
      </c>
      <c r="DR36" s="10">
        <f>DQ36/DP36*100</f>
        <v>100</v>
      </c>
    </row>
    <row r="37" spans="1:122" ht="22.5" customHeight="1">
      <c r="A37" s="15" t="s">
        <v>24</v>
      </c>
      <c r="B37" s="52" t="s">
        <v>51</v>
      </c>
      <c r="C37" s="9">
        <f t="shared" ref="C37:D37" si="36">C25+C29+C33</f>
        <v>1078</v>
      </c>
      <c r="D37" s="9">
        <f t="shared" si="36"/>
        <v>539</v>
      </c>
      <c r="E37" s="14">
        <f t="shared" ref="E37:E38" si="37">D37/C37*100</f>
        <v>50</v>
      </c>
      <c r="F37" s="9">
        <f t="shared" ref="F37:G37" si="38">F25+F29+F33</f>
        <v>281</v>
      </c>
      <c r="G37" s="9">
        <f t="shared" si="38"/>
        <v>140.5</v>
      </c>
      <c r="H37" s="14">
        <f t="shared" ref="H37:H39" si="39">G37/F37*100</f>
        <v>50</v>
      </c>
      <c r="I37" s="9">
        <f t="shared" ref="I37:J37" si="40">I25+I29+I33</f>
        <v>1359</v>
      </c>
      <c r="J37" s="9">
        <f t="shared" si="40"/>
        <v>679.5</v>
      </c>
      <c r="K37" s="14">
        <f t="shared" ref="K37:K39" si="41">J37/I37*100</f>
        <v>50</v>
      </c>
      <c r="L37" s="9">
        <f t="shared" ref="L37:M37" si="42">L25+L29+L33</f>
        <v>3251</v>
      </c>
      <c r="M37" s="9">
        <f t="shared" si="42"/>
        <v>1625.5</v>
      </c>
      <c r="N37" s="14">
        <f t="shared" ref="N37:N38" si="43">M37/L37*100</f>
        <v>50</v>
      </c>
      <c r="O37" s="9">
        <f t="shared" ref="O37:P37" si="44">O25+O29+O33</f>
        <v>380</v>
      </c>
      <c r="P37" s="9">
        <f t="shared" si="44"/>
        <v>190</v>
      </c>
      <c r="Q37" s="14">
        <f t="shared" ref="Q37:Q39" si="45">P37/O37*100</f>
        <v>50</v>
      </c>
      <c r="R37" s="9">
        <f t="shared" ref="R37:S37" si="46">R25+R29+R33</f>
        <v>3631</v>
      </c>
      <c r="S37" s="9">
        <f t="shared" si="46"/>
        <v>1815.5</v>
      </c>
      <c r="T37" s="14">
        <f t="shared" ref="T37:T39" si="47">S37/R37*100</f>
        <v>50</v>
      </c>
      <c r="U37" s="9">
        <f t="shared" ref="U37:V37" si="48">U25+U29+U33</f>
        <v>3156</v>
      </c>
      <c r="V37" s="9">
        <f t="shared" si="48"/>
        <v>1578</v>
      </c>
      <c r="W37" s="14">
        <f t="shared" ref="W37:W38" si="49">V37/U37*100</f>
        <v>50</v>
      </c>
      <c r="X37" s="9">
        <f t="shared" ref="X37:Y37" si="50">X25+X29+X33</f>
        <v>728</v>
      </c>
      <c r="Y37" s="9">
        <f t="shared" si="50"/>
        <v>364</v>
      </c>
      <c r="Z37" s="14">
        <f t="shared" ref="Z37:Z39" si="51">Y37/X37*100</f>
        <v>50</v>
      </c>
      <c r="AA37" s="9">
        <f t="shared" ref="AA37:AB37" si="52">AA25+AA29+AA33</f>
        <v>3884</v>
      </c>
      <c r="AB37" s="9">
        <f t="shared" si="52"/>
        <v>1942</v>
      </c>
      <c r="AC37" s="14">
        <f t="shared" ref="AC37:AC39" si="53">AB37/AA37*100</f>
        <v>50</v>
      </c>
      <c r="AD37" s="9">
        <f t="shared" ref="AD37:AE37" si="54">AD25+AD29+AD33</f>
        <v>1306</v>
      </c>
      <c r="AE37" s="9">
        <f t="shared" si="54"/>
        <v>653</v>
      </c>
      <c r="AF37" s="14">
        <f t="shared" ref="AF37:AF38" si="55">AE37/AD37*100</f>
        <v>50</v>
      </c>
      <c r="AG37" s="9">
        <f t="shared" ref="AG37:AH37" si="56">AG25+AG29+AG33</f>
        <v>545</v>
      </c>
      <c r="AH37" s="9">
        <f t="shared" si="56"/>
        <v>272.5</v>
      </c>
      <c r="AI37" s="14">
        <f t="shared" ref="AI37:AI39" si="57">AH37/AG37*100</f>
        <v>50</v>
      </c>
      <c r="AJ37" s="9">
        <f t="shared" ref="AJ37:AK37" si="58">AJ25+AJ29+AJ33</f>
        <v>1851</v>
      </c>
      <c r="AK37" s="9">
        <f t="shared" si="58"/>
        <v>925.5</v>
      </c>
      <c r="AL37" s="14">
        <f t="shared" ref="AL37:AL39" si="59">AK37/AJ37*100</f>
        <v>50</v>
      </c>
      <c r="AM37" s="9">
        <f t="shared" ref="AM37:AN37" si="60">AM25+AM29+AM33</f>
        <v>2452</v>
      </c>
      <c r="AN37" s="9">
        <f t="shared" si="60"/>
        <v>1226</v>
      </c>
      <c r="AO37" s="14">
        <f t="shared" ref="AO37:AO38" si="61">AN37/AM37*100</f>
        <v>50</v>
      </c>
      <c r="AP37" s="9">
        <f t="shared" ref="AP37:AQ37" si="62">AP25+AP29+AP33</f>
        <v>388</v>
      </c>
      <c r="AQ37" s="9">
        <f t="shared" si="62"/>
        <v>194</v>
      </c>
      <c r="AR37" s="14">
        <f t="shared" ref="AR37:AR39" si="63">AQ37/AP37*100</f>
        <v>50</v>
      </c>
      <c r="AS37" s="9">
        <f t="shared" ref="AS37:AT37" si="64">AS25+AS29+AS33</f>
        <v>2840</v>
      </c>
      <c r="AT37" s="9">
        <f t="shared" si="64"/>
        <v>1420</v>
      </c>
      <c r="AU37" s="14">
        <f t="shared" ref="AU37:AU39" si="65">AT37/AS37*100</f>
        <v>50</v>
      </c>
      <c r="AV37" s="9">
        <f t="shared" ref="AV37:AW37" si="66">AV25+AV29+AV33</f>
        <v>1832</v>
      </c>
      <c r="AW37" s="9">
        <f t="shared" si="66"/>
        <v>916</v>
      </c>
      <c r="AX37" s="14">
        <f t="shared" ref="AX37:AX38" si="67">AW37/AV37*100</f>
        <v>50</v>
      </c>
      <c r="AY37" s="9">
        <f t="shared" ref="AY37:AZ37" si="68">AY25+AY29+AY33</f>
        <v>598</v>
      </c>
      <c r="AZ37" s="9">
        <f t="shared" si="68"/>
        <v>299</v>
      </c>
      <c r="BA37" s="14">
        <f t="shared" ref="BA37:BA39" si="69">AZ37/AY37*100</f>
        <v>50</v>
      </c>
      <c r="BB37" s="9">
        <f t="shared" ref="BB37:BC37" si="70">BB25+BB29+BB33</f>
        <v>2430</v>
      </c>
      <c r="BC37" s="9">
        <f t="shared" si="70"/>
        <v>1215</v>
      </c>
      <c r="BD37" s="14">
        <f t="shared" ref="BD37:BD39" si="71">BC37/BB37*100</f>
        <v>50</v>
      </c>
      <c r="BE37" s="9">
        <f t="shared" ref="BE37:BF37" si="72">BE25+BE29+BE33</f>
        <v>1592</v>
      </c>
      <c r="BF37" s="9">
        <f t="shared" si="72"/>
        <v>796</v>
      </c>
      <c r="BG37" s="14">
        <f t="shared" ref="BG37:BG38" si="73">BF37/BE37*100</f>
        <v>50</v>
      </c>
      <c r="BH37" s="9">
        <f t="shared" ref="BH37:BI37" si="74">BH25+BH29+BH33</f>
        <v>616</v>
      </c>
      <c r="BI37" s="9">
        <f t="shared" si="74"/>
        <v>308</v>
      </c>
      <c r="BJ37" s="14">
        <f t="shared" ref="BJ37:BJ39" si="75">BI37/BH37*100</f>
        <v>50</v>
      </c>
      <c r="BK37" s="9">
        <f t="shared" ref="BK37:BL37" si="76">BK25+BK29+BK33</f>
        <v>2208</v>
      </c>
      <c r="BL37" s="9">
        <f t="shared" si="76"/>
        <v>1104</v>
      </c>
      <c r="BM37" s="14">
        <f t="shared" ref="BM37:BM39" si="77">BL37/BK37*100</f>
        <v>50</v>
      </c>
      <c r="BN37" s="9">
        <f t="shared" ref="BN37:BO37" si="78">BN25+BN29+BN33</f>
        <v>1350</v>
      </c>
      <c r="BO37" s="9">
        <f t="shared" si="78"/>
        <v>675</v>
      </c>
      <c r="BP37" s="14">
        <f t="shared" ref="BP37:BP38" si="79">BO37/BN37*100</f>
        <v>50</v>
      </c>
      <c r="BQ37" s="9">
        <f t="shared" ref="BQ37:BR37" si="80">BQ25+BQ29+BQ33</f>
        <v>584</v>
      </c>
      <c r="BR37" s="9">
        <f t="shared" si="80"/>
        <v>292</v>
      </c>
      <c r="BS37" s="14">
        <f t="shared" ref="BS37:BS39" si="81">BR37/BQ37*100</f>
        <v>50</v>
      </c>
      <c r="BT37" s="9">
        <f t="shared" ref="BT37:BU37" si="82">BT25+BT29+BT33</f>
        <v>1934</v>
      </c>
      <c r="BU37" s="9">
        <f t="shared" si="82"/>
        <v>967</v>
      </c>
      <c r="BV37" s="14">
        <f t="shared" ref="BV37:BV39" si="83">BU37/BT37*100</f>
        <v>50</v>
      </c>
      <c r="BW37" s="9">
        <f t="shared" ref="BW37:BX37" si="84">BW25+BW29+BW33</f>
        <v>2243</v>
      </c>
      <c r="BX37" s="9">
        <f t="shared" si="84"/>
        <v>1121.5</v>
      </c>
      <c r="BY37" s="14">
        <f t="shared" ref="BY37:BY38" si="85">BX37/BW37*100</f>
        <v>50</v>
      </c>
      <c r="BZ37" s="9">
        <f t="shared" ref="BZ37:CA37" si="86">BZ25+BZ29+BZ33</f>
        <v>333</v>
      </c>
      <c r="CA37" s="9">
        <f t="shared" si="86"/>
        <v>166.5</v>
      </c>
      <c r="CB37" s="14">
        <f t="shared" ref="CB37:CB39" si="87">CA37/BZ37*100</f>
        <v>50</v>
      </c>
      <c r="CC37" s="9">
        <f t="shared" ref="CC37:CD37" si="88">CC25+CC29+CC33</f>
        <v>2576</v>
      </c>
      <c r="CD37" s="9">
        <f t="shared" si="88"/>
        <v>1288</v>
      </c>
      <c r="CE37" s="14">
        <f t="shared" ref="CE37:CE39" si="89">CD37/CC37*100</f>
        <v>50</v>
      </c>
      <c r="CF37" s="9">
        <f t="shared" ref="CF37:CG37" si="90">CF25+CF29+CF33</f>
        <v>1300</v>
      </c>
      <c r="CG37" s="9">
        <f t="shared" si="90"/>
        <v>650</v>
      </c>
      <c r="CH37" s="14">
        <f t="shared" ref="CH37:CH38" si="91">CG37/CF37*100</f>
        <v>50</v>
      </c>
      <c r="CI37" s="9">
        <f t="shared" ref="CI37:CJ37" si="92">CI25+CI29+CI33</f>
        <v>687</v>
      </c>
      <c r="CJ37" s="9">
        <f t="shared" si="92"/>
        <v>343.5</v>
      </c>
      <c r="CK37" s="14">
        <f t="shared" ref="CK37:CK39" si="93">CJ37/CI37*100</f>
        <v>50</v>
      </c>
      <c r="CL37" s="9">
        <f t="shared" ref="CL37:CM37" si="94">CL25+CL29+CL33</f>
        <v>1987</v>
      </c>
      <c r="CM37" s="9">
        <f t="shared" si="94"/>
        <v>993.5</v>
      </c>
      <c r="CN37" s="14">
        <f t="shared" ref="CN37:CN39" si="95">CM37/CL37*100</f>
        <v>50</v>
      </c>
      <c r="CO37" s="9">
        <f t="shared" ref="CO37:CP37" si="96">CO25+CO29+CO33</f>
        <v>19560</v>
      </c>
      <c r="CP37" s="9">
        <f t="shared" si="96"/>
        <v>9780</v>
      </c>
      <c r="CQ37" s="14">
        <f t="shared" ref="CQ37:CQ38" si="97">CP37/CO37*100</f>
        <v>50</v>
      </c>
      <c r="CR37" s="9">
        <f t="shared" ref="CR37:CS37" si="98">CR25+CR29+CR33</f>
        <v>5140</v>
      </c>
      <c r="CS37" s="9">
        <f t="shared" si="98"/>
        <v>2570</v>
      </c>
      <c r="CT37" s="14">
        <f t="shared" ref="CT37:CT39" si="99">CS37/CR37*100</f>
        <v>50</v>
      </c>
      <c r="CU37" s="9">
        <f t="shared" ref="CU37:CV37" si="100">CU25+CU29+CU33</f>
        <v>24700</v>
      </c>
      <c r="CV37" s="9">
        <f t="shared" si="100"/>
        <v>12350</v>
      </c>
      <c r="CW37" s="14">
        <f t="shared" ref="CW37:CW39" si="101">CV37/CU37*100</f>
        <v>50</v>
      </c>
      <c r="CX37" s="17"/>
      <c r="CY37" s="17"/>
      <c r="CZ37" s="17"/>
      <c r="DA37" s="17"/>
      <c r="DB37" s="17"/>
      <c r="DC37" s="17"/>
      <c r="DD37" s="17"/>
      <c r="DE37" s="17"/>
      <c r="DF37" s="17"/>
      <c r="DG37" s="19">
        <f t="shared" ref="DG37:DH37" si="102">DG25+DG29+DG33</f>
        <v>19560</v>
      </c>
      <c r="DH37" s="19">
        <f t="shared" si="102"/>
        <v>9780</v>
      </c>
      <c r="DI37" s="29">
        <f t="shared" ref="DI37:DI38" si="103">DH37/DG37*100</f>
        <v>50</v>
      </c>
      <c r="DJ37" s="19">
        <f t="shared" ref="DJ37:DK37" si="104">DJ25+DJ29+DJ33</f>
        <v>5140</v>
      </c>
      <c r="DK37" s="19">
        <f t="shared" si="104"/>
        <v>2570</v>
      </c>
      <c r="DL37" s="29">
        <f t="shared" ref="DL37:DL39" si="105">DK37/DJ37*100</f>
        <v>50</v>
      </c>
      <c r="DM37" s="19">
        <f t="shared" ref="DM37:DN37" si="106">DM25+DM29+DM33</f>
        <v>593</v>
      </c>
      <c r="DN37" s="19">
        <f t="shared" si="106"/>
        <v>73</v>
      </c>
      <c r="DO37" s="29">
        <f t="shared" ref="DO37:DO38" si="107">DN37/DM37*100</f>
        <v>12.310286677908937</v>
      </c>
      <c r="DP37" s="2">
        <f t="shared" ref="DP37:DQ37" si="108">DP25+DP29+DP33</f>
        <v>25293</v>
      </c>
      <c r="DQ37" s="2">
        <f t="shared" si="108"/>
        <v>12423</v>
      </c>
      <c r="DR37" s="10">
        <f t="shared" ref="DR37:DR39" si="109">DQ37/DP37*100</f>
        <v>49.116356304115769</v>
      </c>
    </row>
    <row r="38" spans="1:122" ht="22.5" customHeight="1">
      <c r="A38" s="15" t="s">
        <v>26</v>
      </c>
      <c r="B38" s="52" t="s">
        <v>54</v>
      </c>
      <c r="C38" s="9">
        <f t="shared" ref="C38:D38" si="110">C26+C30+C34</f>
        <v>539</v>
      </c>
      <c r="D38" s="9">
        <f t="shared" si="110"/>
        <v>479.71</v>
      </c>
      <c r="E38" s="14">
        <f t="shared" si="37"/>
        <v>89</v>
      </c>
      <c r="F38" s="9">
        <f t="shared" ref="F38:G38" si="111">F26+F30+F34</f>
        <v>140.5</v>
      </c>
      <c r="G38" s="9">
        <f t="shared" si="111"/>
        <v>125.045</v>
      </c>
      <c r="H38" s="14">
        <f t="shared" si="39"/>
        <v>89</v>
      </c>
      <c r="I38" s="9">
        <f t="shared" ref="I38:J38" si="112">I26+I30+I34</f>
        <v>679.5</v>
      </c>
      <c r="J38" s="9">
        <f t="shared" si="112"/>
        <v>604.755</v>
      </c>
      <c r="K38" s="14">
        <f t="shared" si="41"/>
        <v>89</v>
      </c>
      <c r="L38" s="9">
        <f t="shared" ref="L38:M38" si="113">L26+L30+L34</f>
        <v>1625.5</v>
      </c>
      <c r="M38" s="9">
        <f t="shared" si="113"/>
        <v>1446.6949999999999</v>
      </c>
      <c r="N38" s="14">
        <f t="shared" si="43"/>
        <v>89</v>
      </c>
      <c r="O38" s="9">
        <f t="shared" ref="O38:P38" si="114">O26+O30+O34</f>
        <v>190</v>
      </c>
      <c r="P38" s="9">
        <f t="shared" si="114"/>
        <v>169.1</v>
      </c>
      <c r="Q38" s="14">
        <f t="shared" si="45"/>
        <v>89</v>
      </c>
      <c r="R38" s="9">
        <f t="shared" ref="R38:S38" si="115">R26+R30+R34</f>
        <v>1815.5</v>
      </c>
      <c r="S38" s="9">
        <f t="shared" si="115"/>
        <v>1615.7949999999998</v>
      </c>
      <c r="T38" s="14">
        <f t="shared" si="47"/>
        <v>88.999999999999986</v>
      </c>
      <c r="U38" s="9">
        <f t="shared" ref="U38:V38" si="116">U26+U30+U34</f>
        <v>1578</v>
      </c>
      <c r="V38" s="9">
        <f t="shared" si="116"/>
        <v>1404.4199999999998</v>
      </c>
      <c r="W38" s="14">
        <f t="shared" si="49"/>
        <v>88.999999999999986</v>
      </c>
      <c r="X38" s="9">
        <f t="shared" ref="X38:Y38" si="117">X26+X30+X34</f>
        <v>364</v>
      </c>
      <c r="Y38" s="9">
        <f t="shared" si="117"/>
        <v>323.95999999999998</v>
      </c>
      <c r="Z38" s="14">
        <f t="shared" si="51"/>
        <v>88.999999999999986</v>
      </c>
      <c r="AA38" s="9">
        <f t="shared" ref="AA38:AB38" si="118">AA26+AA30+AA34</f>
        <v>1942</v>
      </c>
      <c r="AB38" s="9">
        <f t="shared" si="118"/>
        <v>1728.3799999999999</v>
      </c>
      <c r="AC38" s="14">
        <f t="shared" si="53"/>
        <v>88.999999999999986</v>
      </c>
      <c r="AD38" s="9">
        <f t="shared" ref="AD38:AE38" si="119">AD26+AD30+AD34</f>
        <v>653</v>
      </c>
      <c r="AE38" s="9">
        <f t="shared" si="119"/>
        <v>581.17000000000007</v>
      </c>
      <c r="AF38" s="14">
        <f t="shared" si="55"/>
        <v>89.000000000000014</v>
      </c>
      <c r="AG38" s="9">
        <f t="shared" ref="AG38:AH38" si="120">AG26+AG30+AG34</f>
        <v>272.5</v>
      </c>
      <c r="AH38" s="9">
        <f t="shared" si="120"/>
        <v>242.52500000000001</v>
      </c>
      <c r="AI38" s="14">
        <f t="shared" si="57"/>
        <v>89</v>
      </c>
      <c r="AJ38" s="9">
        <f t="shared" ref="AJ38:AK38" si="121">AJ26+AJ30+AJ34</f>
        <v>925.5</v>
      </c>
      <c r="AK38" s="9">
        <f t="shared" si="121"/>
        <v>823.69500000000005</v>
      </c>
      <c r="AL38" s="14">
        <f t="shared" si="59"/>
        <v>89</v>
      </c>
      <c r="AM38" s="9">
        <f t="shared" ref="AM38:AN38" si="122">AM26+AM30+AM34</f>
        <v>1226</v>
      </c>
      <c r="AN38" s="9">
        <f t="shared" si="122"/>
        <v>1091.1399999999999</v>
      </c>
      <c r="AO38" s="14">
        <f t="shared" si="61"/>
        <v>88.999999999999986</v>
      </c>
      <c r="AP38" s="9">
        <f t="shared" ref="AP38:AQ38" si="123">AP26+AP30+AP34</f>
        <v>194</v>
      </c>
      <c r="AQ38" s="9">
        <f t="shared" si="123"/>
        <v>172.66</v>
      </c>
      <c r="AR38" s="14">
        <f t="shared" si="63"/>
        <v>89</v>
      </c>
      <c r="AS38" s="9">
        <f t="shared" ref="AS38:AT38" si="124">AS26+AS30+AS34</f>
        <v>1420</v>
      </c>
      <c r="AT38" s="9">
        <f t="shared" si="124"/>
        <v>1263.8</v>
      </c>
      <c r="AU38" s="14">
        <f t="shared" si="65"/>
        <v>89</v>
      </c>
      <c r="AV38" s="9">
        <f t="shared" ref="AV38:AW38" si="125">AV26+AV30+AV34</f>
        <v>916</v>
      </c>
      <c r="AW38" s="9">
        <f t="shared" si="125"/>
        <v>815.24</v>
      </c>
      <c r="AX38" s="14">
        <f t="shared" si="67"/>
        <v>89</v>
      </c>
      <c r="AY38" s="9">
        <f t="shared" ref="AY38:AZ38" si="126">AY26+AY30+AY34</f>
        <v>299</v>
      </c>
      <c r="AZ38" s="9">
        <f t="shared" si="126"/>
        <v>266.11</v>
      </c>
      <c r="BA38" s="14">
        <f t="shared" si="69"/>
        <v>89</v>
      </c>
      <c r="BB38" s="9">
        <f t="shared" ref="BB38:BC38" si="127">BB26+BB30+BB34</f>
        <v>1215</v>
      </c>
      <c r="BC38" s="9">
        <f t="shared" si="127"/>
        <v>1081.3499999999999</v>
      </c>
      <c r="BD38" s="14">
        <f t="shared" si="71"/>
        <v>88.999999999999986</v>
      </c>
      <c r="BE38" s="9">
        <f t="shared" ref="BE38:BF38" si="128">BE26+BE30+BE34</f>
        <v>796</v>
      </c>
      <c r="BF38" s="9">
        <f t="shared" si="128"/>
        <v>708.43999999999994</v>
      </c>
      <c r="BG38" s="14">
        <f t="shared" si="73"/>
        <v>88.999999999999986</v>
      </c>
      <c r="BH38" s="9">
        <f t="shared" ref="BH38:BI38" si="129">BH26+BH30+BH34</f>
        <v>308</v>
      </c>
      <c r="BI38" s="9">
        <f t="shared" si="129"/>
        <v>274.12</v>
      </c>
      <c r="BJ38" s="14">
        <f t="shared" si="75"/>
        <v>89</v>
      </c>
      <c r="BK38" s="9">
        <f t="shared" ref="BK38:BL38" si="130">BK26+BK30+BK34</f>
        <v>1104</v>
      </c>
      <c r="BL38" s="9">
        <f t="shared" si="130"/>
        <v>982.56</v>
      </c>
      <c r="BM38" s="14">
        <f t="shared" si="77"/>
        <v>88.999999999999986</v>
      </c>
      <c r="BN38" s="9">
        <f t="shared" ref="BN38:BO38" si="131">BN26+BN30+BN34</f>
        <v>675</v>
      </c>
      <c r="BO38" s="9">
        <f t="shared" si="131"/>
        <v>600.75</v>
      </c>
      <c r="BP38" s="14">
        <f t="shared" si="79"/>
        <v>89</v>
      </c>
      <c r="BQ38" s="9">
        <f t="shared" ref="BQ38:BR38" si="132">BQ26+BQ30+BQ34</f>
        <v>292</v>
      </c>
      <c r="BR38" s="9">
        <f t="shared" si="132"/>
        <v>259.88</v>
      </c>
      <c r="BS38" s="14">
        <f t="shared" si="81"/>
        <v>89</v>
      </c>
      <c r="BT38" s="9">
        <f t="shared" ref="BT38:BU38" si="133">BT26+BT30+BT34</f>
        <v>967</v>
      </c>
      <c r="BU38" s="9">
        <f t="shared" si="133"/>
        <v>860.63</v>
      </c>
      <c r="BV38" s="14">
        <f t="shared" si="83"/>
        <v>89</v>
      </c>
      <c r="BW38" s="9">
        <f t="shared" ref="BW38:BX38" si="134">BW26+BW30+BW34</f>
        <v>1121.5</v>
      </c>
      <c r="BX38" s="9">
        <f t="shared" si="134"/>
        <v>998.13499999999999</v>
      </c>
      <c r="BY38" s="14">
        <f t="shared" si="85"/>
        <v>89</v>
      </c>
      <c r="BZ38" s="9">
        <f t="shared" ref="BZ38:CA38" si="135">BZ26+BZ30+BZ34</f>
        <v>166.5</v>
      </c>
      <c r="CA38" s="9">
        <f t="shared" si="135"/>
        <v>148.185</v>
      </c>
      <c r="CB38" s="14">
        <f t="shared" si="87"/>
        <v>89</v>
      </c>
      <c r="CC38" s="9">
        <f t="shared" ref="CC38:CD38" si="136">CC26+CC30+CC34</f>
        <v>1288</v>
      </c>
      <c r="CD38" s="9">
        <f t="shared" si="136"/>
        <v>1146.32</v>
      </c>
      <c r="CE38" s="14">
        <f t="shared" si="89"/>
        <v>88.999999999999986</v>
      </c>
      <c r="CF38" s="9">
        <f t="shared" ref="CF38:CG38" si="137">CF26+CF30+CF34</f>
        <v>650</v>
      </c>
      <c r="CG38" s="9">
        <f t="shared" si="137"/>
        <v>578.5</v>
      </c>
      <c r="CH38" s="14">
        <f t="shared" si="91"/>
        <v>89</v>
      </c>
      <c r="CI38" s="9">
        <f t="shared" ref="CI38:CJ38" si="138">CI26+CI30+CI34</f>
        <v>343.5</v>
      </c>
      <c r="CJ38" s="9">
        <f t="shared" si="138"/>
        <v>305.71500000000003</v>
      </c>
      <c r="CK38" s="14">
        <f t="shared" si="93"/>
        <v>89.000000000000014</v>
      </c>
      <c r="CL38" s="9">
        <f t="shared" ref="CL38:CM38" si="139">CL26+CL30+CL34</f>
        <v>993.5</v>
      </c>
      <c r="CM38" s="9">
        <f t="shared" si="139"/>
        <v>884.21500000000003</v>
      </c>
      <c r="CN38" s="14">
        <f t="shared" si="95"/>
        <v>89</v>
      </c>
      <c r="CO38" s="9">
        <f t="shared" ref="CO38:CP38" si="140">CO26+CO30+CO34</f>
        <v>9780</v>
      </c>
      <c r="CP38" s="9">
        <f t="shared" si="140"/>
        <v>8704.2000000000007</v>
      </c>
      <c r="CQ38" s="14">
        <f t="shared" si="97"/>
        <v>89.000000000000014</v>
      </c>
      <c r="CR38" s="9">
        <f t="shared" ref="CR38:CS38" si="141">CR26+CR30+CR34</f>
        <v>2570</v>
      </c>
      <c r="CS38" s="9">
        <f t="shared" si="141"/>
        <v>2287.3000000000002</v>
      </c>
      <c r="CT38" s="14">
        <f t="shared" si="99"/>
        <v>89.000000000000014</v>
      </c>
      <c r="CU38" s="9">
        <f t="shared" ref="CU38:CV38" si="142">CU26+CU30+CU34</f>
        <v>12350</v>
      </c>
      <c r="CV38" s="9">
        <f t="shared" si="142"/>
        <v>10991.5</v>
      </c>
      <c r="CW38" s="14">
        <f t="shared" si="101"/>
        <v>89</v>
      </c>
      <c r="CX38" s="17"/>
      <c r="CY38" s="17"/>
      <c r="CZ38" s="17"/>
      <c r="DA38" s="17"/>
      <c r="DB38" s="17"/>
      <c r="DC38" s="17"/>
      <c r="DD38" s="17"/>
      <c r="DE38" s="17"/>
      <c r="DF38" s="17"/>
      <c r="DG38" s="19">
        <f t="shared" ref="DG38:DH38" si="143">DG26+DG30+DG34</f>
        <v>9780</v>
      </c>
      <c r="DH38" s="19">
        <f t="shared" si="143"/>
        <v>8704.2000000000007</v>
      </c>
      <c r="DI38" s="29">
        <f t="shared" si="103"/>
        <v>89.000000000000014</v>
      </c>
      <c r="DJ38" s="19">
        <f t="shared" ref="DJ38:DK38" si="144">DJ26+DJ30+DJ34</f>
        <v>2570</v>
      </c>
      <c r="DK38" s="19">
        <f t="shared" si="144"/>
        <v>2287.3000000000002</v>
      </c>
      <c r="DL38" s="29">
        <f t="shared" si="105"/>
        <v>89.000000000000014</v>
      </c>
      <c r="DM38" s="19">
        <f t="shared" ref="DM38:DN38" si="145">DM26+DM30+DM34</f>
        <v>73</v>
      </c>
      <c r="DN38" s="19">
        <f t="shared" si="145"/>
        <v>64.97</v>
      </c>
      <c r="DO38" s="29">
        <f t="shared" si="107"/>
        <v>89</v>
      </c>
      <c r="DP38" s="2">
        <f t="shared" ref="DP38:DQ38" si="146">DP26+DP30+DP34</f>
        <v>12423</v>
      </c>
      <c r="DQ38" s="2">
        <f t="shared" si="146"/>
        <v>11056.470000000001</v>
      </c>
      <c r="DR38" s="10">
        <f t="shared" si="109"/>
        <v>89.000000000000014</v>
      </c>
    </row>
    <row r="39" spans="1:122" ht="42.75">
      <c r="A39" s="3">
        <v>2</v>
      </c>
      <c r="B39" s="54" t="s">
        <v>47</v>
      </c>
      <c r="C39" s="57"/>
      <c r="D39" s="57"/>
      <c r="E39" s="58"/>
      <c r="F39" s="9">
        <v>17</v>
      </c>
      <c r="G39" s="9">
        <v>17</v>
      </c>
      <c r="H39" s="14">
        <f t="shared" si="39"/>
        <v>100</v>
      </c>
      <c r="I39" s="9">
        <v>17</v>
      </c>
      <c r="J39" s="9">
        <v>17</v>
      </c>
      <c r="K39" s="14">
        <f t="shared" si="41"/>
        <v>100</v>
      </c>
      <c r="L39" s="57"/>
      <c r="M39" s="57"/>
      <c r="N39" s="58"/>
      <c r="O39" s="9">
        <v>29</v>
      </c>
      <c r="P39" s="9">
        <v>29</v>
      </c>
      <c r="Q39" s="14">
        <f t="shared" si="45"/>
        <v>100</v>
      </c>
      <c r="R39" s="9">
        <v>29</v>
      </c>
      <c r="S39" s="9">
        <v>29</v>
      </c>
      <c r="T39" s="14">
        <f t="shared" si="47"/>
        <v>100</v>
      </c>
      <c r="U39" s="57"/>
      <c r="V39" s="57"/>
      <c r="W39" s="58"/>
      <c r="X39" s="9">
        <v>25</v>
      </c>
      <c r="Y39" s="9">
        <v>25</v>
      </c>
      <c r="Z39" s="14">
        <f t="shared" si="51"/>
        <v>100</v>
      </c>
      <c r="AA39" s="9">
        <v>25</v>
      </c>
      <c r="AB39" s="9">
        <v>25</v>
      </c>
      <c r="AC39" s="14">
        <f t="shared" si="53"/>
        <v>100</v>
      </c>
      <c r="AD39" s="57"/>
      <c r="AE39" s="57"/>
      <c r="AF39" s="58"/>
      <c r="AG39" s="9">
        <v>21</v>
      </c>
      <c r="AH39" s="9">
        <v>21</v>
      </c>
      <c r="AI39" s="14">
        <f t="shared" si="57"/>
        <v>100</v>
      </c>
      <c r="AJ39" s="9">
        <v>21</v>
      </c>
      <c r="AK39" s="9">
        <v>21</v>
      </c>
      <c r="AL39" s="14">
        <f t="shared" si="59"/>
        <v>100</v>
      </c>
      <c r="AM39" s="57"/>
      <c r="AN39" s="57"/>
      <c r="AO39" s="58"/>
      <c r="AP39" s="9">
        <v>19</v>
      </c>
      <c r="AQ39" s="9">
        <v>19</v>
      </c>
      <c r="AR39" s="14">
        <f t="shared" si="63"/>
        <v>100</v>
      </c>
      <c r="AS39" s="9">
        <v>19</v>
      </c>
      <c r="AT39" s="9">
        <v>19</v>
      </c>
      <c r="AU39" s="14">
        <f t="shared" si="65"/>
        <v>100</v>
      </c>
      <c r="AV39" s="57"/>
      <c r="AW39" s="57"/>
      <c r="AX39" s="58"/>
      <c r="AY39" s="9">
        <v>22</v>
      </c>
      <c r="AZ39" s="9">
        <v>22</v>
      </c>
      <c r="BA39" s="14">
        <f t="shared" si="69"/>
        <v>100</v>
      </c>
      <c r="BB39" s="9">
        <v>22</v>
      </c>
      <c r="BC39" s="9">
        <v>22</v>
      </c>
      <c r="BD39" s="14">
        <f t="shared" si="71"/>
        <v>100</v>
      </c>
      <c r="BE39" s="57"/>
      <c r="BF39" s="57"/>
      <c r="BG39" s="58"/>
      <c r="BH39" s="9">
        <v>25</v>
      </c>
      <c r="BI39" s="9">
        <v>25</v>
      </c>
      <c r="BJ39" s="14">
        <f t="shared" si="75"/>
        <v>100</v>
      </c>
      <c r="BK39" s="9">
        <v>25</v>
      </c>
      <c r="BL39" s="9">
        <v>25</v>
      </c>
      <c r="BM39" s="14">
        <f t="shared" si="77"/>
        <v>100</v>
      </c>
      <c r="BN39" s="57"/>
      <c r="BO39" s="57"/>
      <c r="BP39" s="58"/>
      <c r="BQ39" s="9">
        <v>17</v>
      </c>
      <c r="BR39" s="9">
        <v>17</v>
      </c>
      <c r="BS39" s="14">
        <f t="shared" si="81"/>
        <v>100</v>
      </c>
      <c r="BT39" s="9">
        <v>17</v>
      </c>
      <c r="BU39" s="9">
        <v>17</v>
      </c>
      <c r="BV39" s="14">
        <f t="shared" si="83"/>
        <v>100</v>
      </c>
      <c r="BW39" s="57"/>
      <c r="BX39" s="57"/>
      <c r="BY39" s="58"/>
      <c r="BZ39" s="9">
        <v>18</v>
      </c>
      <c r="CA39" s="9">
        <v>18</v>
      </c>
      <c r="CB39" s="14">
        <f t="shared" si="87"/>
        <v>100</v>
      </c>
      <c r="CC39" s="9">
        <v>18</v>
      </c>
      <c r="CD39" s="9">
        <v>18</v>
      </c>
      <c r="CE39" s="14">
        <f t="shared" si="89"/>
        <v>100</v>
      </c>
      <c r="CF39" s="57"/>
      <c r="CG39" s="57"/>
      <c r="CH39" s="58"/>
      <c r="CI39" s="9">
        <v>16</v>
      </c>
      <c r="CJ39" s="9">
        <v>16</v>
      </c>
      <c r="CK39" s="14">
        <f t="shared" si="93"/>
        <v>100</v>
      </c>
      <c r="CL39" s="9">
        <v>16</v>
      </c>
      <c r="CM39" s="9">
        <v>16</v>
      </c>
      <c r="CN39" s="14">
        <f t="shared" si="95"/>
        <v>100</v>
      </c>
      <c r="CO39" s="57"/>
      <c r="CP39" s="57"/>
      <c r="CQ39" s="58"/>
      <c r="CR39" s="9">
        <f>F39+O39+X39+AG39+AP39+AY39+BH39+BQ39+BZ39+CI39</f>
        <v>209</v>
      </c>
      <c r="CS39" s="9">
        <f>G39+P39+Y39+AH39+AQ39+AZ39+BI39+BR39+CA39+CJ39</f>
        <v>209</v>
      </c>
      <c r="CT39" s="14">
        <f t="shared" si="99"/>
        <v>100</v>
      </c>
      <c r="CU39" s="9">
        <f>CR39</f>
        <v>209</v>
      </c>
      <c r="CV39" s="9">
        <f>CS39</f>
        <v>209</v>
      </c>
      <c r="CW39" s="14">
        <f t="shared" si="101"/>
        <v>100</v>
      </c>
      <c r="CX39" s="59"/>
      <c r="CY39" s="59"/>
      <c r="CZ39" s="59"/>
      <c r="DA39" s="59"/>
      <c r="DB39" s="59"/>
      <c r="DC39" s="59"/>
      <c r="DD39" s="59"/>
      <c r="DE39" s="59"/>
      <c r="DF39" s="59"/>
      <c r="DG39" s="60"/>
      <c r="DH39" s="60"/>
      <c r="DI39" s="61"/>
      <c r="DJ39" s="26">
        <f>CR39</f>
        <v>209</v>
      </c>
      <c r="DK39" s="19">
        <f>CS39</f>
        <v>209</v>
      </c>
      <c r="DL39" s="29">
        <f t="shared" si="105"/>
        <v>100</v>
      </c>
      <c r="DM39" s="60"/>
      <c r="DN39" s="60"/>
      <c r="DO39" s="61"/>
      <c r="DP39" s="2">
        <f>DJ39</f>
        <v>209</v>
      </c>
      <c r="DQ39" s="2">
        <f>DK39</f>
        <v>209</v>
      </c>
      <c r="DR39" s="10">
        <f t="shared" si="109"/>
        <v>100</v>
      </c>
    </row>
    <row r="40" spans="1:122" s="56" customFormat="1" ht="28.5">
      <c r="A40" s="55" t="s">
        <v>48</v>
      </c>
      <c r="B40" s="54" t="s">
        <v>49</v>
      </c>
      <c r="C40" s="74" t="s">
        <v>50</v>
      </c>
      <c r="D40" s="75"/>
      <c r="E40" s="75"/>
      <c r="F40" s="75"/>
      <c r="G40" s="75"/>
      <c r="H40" s="75"/>
      <c r="I40" s="75"/>
      <c r="J40" s="75"/>
      <c r="K40" s="76"/>
      <c r="L40" s="74" t="s">
        <v>50</v>
      </c>
      <c r="M40" s="75"/>
      <c r="N40" s="75"/>
      <c r="O40" s="75"/>
      <c r="P40" s="75"/>
      <c r="Q40" s="75"/>
      <c r="R40" s="75"/>
      <c r="S40" s="75"/>
      <c r="T40" s="76"/>
      <c r="U40" s="74" t="s">
        <v>50</v>
      </c>
      <c r="V40" s="75"/>
      <c r="W40" s="75"/>
      <c r="X40" s="75"/>
      <c r="Y40" s="75"/>
      <c r="Z40" s="75"/>
      <c r="AA40" s="75"/>
      <c r="AB40" s="75"/>
      <c r="AC40" s="76"/>
      <c r="AD40" s="74" t="s">
        <v>50</v>
      </c>
      <c r="AE40" s="75"/>
      <c r="AF40" s="75"/>
      <c r="AG40" s="75"/>
      <c r="AH40" s="75"/>
      <c r="AI40" s="75"/>
      <c r="AJ40" s="75"/>
      <c r="AK40" s="75"/>
      <c r="AL40" s="76"/>
      <c r="AM40" s="74" t="s">
        <v>50</v>
      </c>
      <c r="AN40" s="75"/>
      <c r="AO40" s="75"/>
      <c r="AP40" s="75"/>
      <c r="AQ40" s="75"/>
      <c r="AR40" s="75"/>
      <c r="AS40" s="75"/>
      <c r="AT40" s="75"/>
      <c r="AU40" s="76"/>
      <c r="AV40" s="74" t="s">
        <v>50</v>
      </c>
      <c r="AW40" s="75"/>
      <c r="AX40" s="75"/>
      <c r="AY40" s="75"/>
      <c r="AZ40" s="75"/>
      <c r="BA40" s="75"/>
      <c r="BB40" s="75"/>
      <c r="BC40" s="75"/>
      <c r="BD40" s="76"/>
      <c r="BE40" s="74" t="s">
        <v>50</v>
      </c>
      <c r="BF40" s="75"/>
      <c r="BG40" s="75"/>
      <c r="BH40" s="75"/>
      <c r="BI40" s="75"/>
      <c r="BJ40" s="75"/>
      <c r="BK40" s="75"/>
      <c r="BL40" s="75"/>
      <c r="BM40" s="76"/>
      <c r="BN40" s="74" t="s">
        <v>50</v>
      </c>
      <c r="BO40" s="75"/>
      <c r="BP40" s="75"/>
      <c r="BQ40" s="75"/>
      <c r="BR40" s="75"/>
      <c r="BS40" s="75"/>
      <c r="BT40" s="75"/>
      <c r="BU40" s="75"/>
      <c r="BV40" s="76"/>
      <c r="BW40" s="74" t="s">
        <v>50</v>
      </c>
      <c r="BX40" s="75"/>
      <c r="BY40" s="75"/>
      <c r="BZ40" s="75"/>
      <c r="CA40" s="75"/>
      <c r="CB40" s="75"/>
      <c r="CC40" s="75"/>
      <c r="CD40" s="75"/>
      <c r="CE40" s="76"/>
      <c r="CF40" s="74" t="s">
        <v>50</v>
      </c>
      <c r="CG40" s="75"/>
      <c r="CH40" s="75"/>
      <c r="CI40" s="75"/>
      <c r="CJ40" s="75"/>
      <c r="CK40" s="75"/>
      <c r="CL40" s="75"/>
      <c r="CM40" s="75"/>
      <c r="CN40" s="76"/>
      <c r="CO40" s="74" t="s">
        <v>50</v>
      </c>
      <c r="CP40" s="75"/>
      <c r="CQ40" s="75"/>
      <c r="CR40" s="75"/>
      <c r="CS40" s="75"/>
      <c r="CT40" s="75"/>
      <c r="CU40" s="75"/>
      <c r="CV40" s="75"/>
      <c r="CW40" s="76"/>
      <c r="CX40" s="31"/>
      <c r="CY40" s="31"/>
      <c r="CZ40" s="31"/>
      <c r="DA40" s="31"/>
      <c r="DB40" s="31"/>
      <c r="DC40" s="31"/>
      <c r="DD40" s="31"/>
      <c r="DE40" s="31"/>
      <c r="DF40" s="31"/>
      <c r="DG40" s="85" t="s">
        <v>50</v>
      </c>
      <c r="DH40" s="86"/>
      <c r="DI40" s="86"/>
      <c r="DJ40" s="86"/>
      <c r="DK40" s="86"/>
      <c r="DL40" s="87"/>
      <c r="DM40" s="82"/>
      <c r="DN40" s="83"/>
      <c r="DO40" s="84"/>
      <c r="DP40" s="77" t="s">
        <v>50</v>
      </c>
      <c r="DQ40" s="78"/>
      <c r="DR40" s="79"/>
    </row>
    <row r="42" spans="1:122" s="62" customFormat="1">
      <c r="DP42" s="63"/>
      <c r="DQ42" s="63"/>
      <c r="DR42" s="63"/>
    </row>
  </sheetData>
  <mergeCells count="153">
    <mergeCell ref="CX6:CZ6"/>
    <mergeCell ref="DA6:DC6"/>
    <mergeCell ref="DD6:DF6"/>
    <mergeCell ref="CX5:DF5"/>
    <mergeCell ref="BE40:BM40"/>
    <mergeCell ref="BN40:BV40"/>
    <mergeCell ref="BW40:CE40"/>
    <mergeCell ref="CF40:CN40"/>
    <mergeCell ref="DG40:DL40"/>
    <mergeCell ref="CO40:CW40"/>
    <mergeCell ref="CO5:CW5"/>
    <mergeCell ref="CR6:CT6"/>
    <mergeCell ref="CU6:CW6"/>
    <mergeCell ref="CO7:CO8"/>
    <mergeCell ref="CP7:CQ7"/>
    <mergeCell ref="CR7:CR8"/>
    <mergeCell ref="CF6:CH6"/>
    <mergeCell ref="CI6:CK6"/>
    <mergeCell ref="CL6:CN6"/>
    <mergeCell ref="CF7:CF8"/>
    <mergeCell ref="CG7:CH7"/>
    <mergeCell ref="CI7:CI8"/>
    <mergeCell ref="CJ7:CK7"/>
    <mergeCell ref="CL7:CL8"/>
    <mergeCell ref="C40:K40"/>
    <mergeCell ref="L40:T40"/>
    <mergeCell ref="U40:AC40"/>
    <mergeCell ref="AD40:AL40"/>
    <mergeCell ref="AM40:AU40"/>
    <mergeCell ref="AV40:BD40"/>
    <mergeCell ref="DP40:DR40"/>
    <mergeCell ref="DM6:DO6"/>
    <mergeCell ref="DM7:DM8"/>
    <mergeCell ref="DN7:DO7"/>
    <mergeCell ref="DM40:DO40"/>
    <mergeCell ref="DG6:DI6"/>
    <mergeCell ref="DJ6:DL6"/>
    <mergeCell ref="DP6:DR6"/>
    <mergeCell ref="DG7:DG8"/>
    <mergeCell ref="DH7:DI7"/>
    <mergeCell ref="DJ7:DJ8"/>
    <mergeCell ref="DK7:DL7"/>
    <mergeCell ref="DP7:DP8"/>
    <mergeCell ref="DQ7:DR7"/>
    <mergeCell ref="CS7:CT7"/>
    <mergeCell ref="CU7:CU8"/>
    <mergeCell ref="CV7:CW7"/>
    <mergeCell ref="CO6:CQ6"/>
    <mergeCell ref="CM7:CN7"/>
    <mergeCell ref="CA7:CB7"/>
    <mergeCell ref="CC7:CC8"/>
    <mergeCell ref="CD7:CE7"/>
    <mergeCell ref="BW5:CE5"/>
    <mergeCell ref="BW6:BY6"/>
    <mergeCell ref="BZ6:CB6"/>
    <mergeCell ref="CC6:CE6"/>
    <mergeCell ref="BW7:BW8"/>
    <mergeCell ref="BX7:BY7"/>
    <mergeCell ref="BZ7:BZ8"/>
    <mergeCell ref="BE6:BG6"/>
    <mergeCell ref="BH6:BJ6"/>
    <mergeCell ref="BK6:BM6"/>
    <mergeCell ref="BE7:BE8"/>
    <mergeCell ref="BF7:BG7"/>
    <mergeCell ref="BH7:BH8"/>
    <mergeCell ref="BN6:BP6"/>
    <mergeCell ref="BQ6:BS6"/>
    <mergeCell ref="BT6:BV6"/>
    <mergeCell ref="BN7:BN8"/>
    <mergeCell ref="BO7:BP7"/>
    <mergeCell ref="BQ7:BQ8"/>
    <mergeCell ref="BR7:BS7"/>
    <mergeCell ref="BT7:BT8"/>
    <mergeCell ref="BU7:BV7"/>
    <mergeCell ref="AV7:AV8"/>
    <mergeCell ref="AW7:AX7"/>
    <mergeCell ref="AY7:AY8"/>
    <mergeCell ref="AZ7:BA7"/>
    <mergeCell ref="BB7:BB8"/>
    <mergeCell ref="BC7:BD7"/>
    <mergeCell ref="BI7:BJ7"/>
    <mergeCell ref="BK7:BK8"/>
    <mergeCell ref="BL7:BM7"/>
    <mergeCell ref="AD7:AD8"/>
    <mergeCell ref="AE7:AF7"/>
    <mergeCell ref="AG7:AG8"/>
    <mergeCell ref="AH7:AI7"/>
    <mergeCell ref="AJ7:AJ8"/>
    <mergeCell ref="AK7:AL7"/>
    <mergeCell ref="AQ7:AR7"/>
    <mergeCell ref="AS7:AS8"/>
    <mergeCell ref="AT7:AU7"/>
    <mergeCell ref="AM7:AM8"/>
    <mergeCell ref="AN7:AO7"/>
    <mergeCell ref="AP7:AP8"/>
    <mergeCell ref="Y7:Z7"/>
    <mergeCell ref="AA7:AA8"/>
    <mergeCell ref="AB7:AC7"/>
    <mergeCell ref="R7:R8"/>
    <mergeCell ref="S7:T7"/>
    <mergeCell ref="U5:AC5"/>
    <mergeCell ref="U6:W6"/>
    <mergeCell ref="X6:Z6"/>
    <mergeCell ref="AA6:AC6"/>
    <mergeCell ref="U7:U8"/>
    <mergeCell ref="DG5:DR5"/>
    <mergeCell ref="AD5:AL5"/>
    <mergeCell ref="AV5:BD5"/>
    <mergeCell ref="BN5:BV5"/>
    <mergeCell ref="CF5:CN5"/>
    <mergeCell ref="C5:K5"/>
    <mergeCell ref="L5:T5"/>
    <mergeCell ref="L6:N6"/>
    <mergeCell ref="O6:Q6"/>
    <mergeCell ref="R6:T6"/>
    <mergeCell ref="F6:H6"/>
    <mergeCell ref="I6:K6"/>
    <mergeCell ref="C6:E6"/>
    <mergeCell ref="AD6:AF6"/>
    <mergeCell ref="AG6:AI6"/>
    <mergeCell ref="AJ6:AL6"/>
    <mergeCell ref="AM5:AU5"/>
    <mergeCell ref="AM6:AO6"/>
    <mergeCell ref="AP6:AR6"/>
    <mergeCell ref="AS6:AU6"/>
    <mergeCell ref="AV6:AX6"/>
    <mergeCell ref="AY6:BA6"/>
    <mergeCell ref="BB6:BD6"/>
    <mergeCell ref="BE5:BM5"/>
    <mergeCell ref="A1:B1"/>
    <mergeCell ref="A2:B2"/>
    <mergeCell ref="A3:B3"/>
    <mergeCell ref="A4:B4"/>
    <mergeCell ref="A5:A8"/>
    <mergeCell ref="B5:B8"/>
    <mergeCell ref="DB7:DC7"/>
    <mergeCell ref="DD7:DD8"/>
    <mergeCell ref="DE7:DF7"/>
    <mergeCell ref="CX7:CX8"/>
    <mergeCell ref="CY7:CZ7"/>
    <mergeCell ref="DA7:DA8"/>
    <mergeCell ref="L7:L8"/>
    <mergeCell ref="M7:N7"/>
    <mergeCell ref="O7:O8"/>
    <mergeCell ref="P7:Q7"/>
    <mergeCell ref="I7:I8"/>
    <mergeCell ref="J7:K7"/>
    <mergeCell ref="C7:C8"/>
    <mergeCell ref="D7:E7"/>
    <mergeCell ref="F7:F8"/>
    <mergeCell ref="G7:H7"/>
    <mergeCell ref="V7:W7"/>
    <mergeCell ref="X7:X8"/>
  </mergeCells>
  <pageMargins left="0.51181102362204722" right="0.11811023622047245" top="0.35433070866141736" bottom="0.15748031496062992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giao chỉ tiêu ATTP 2024 (CT)</vt:lpstr>
      <vt:lpstr>'PL giao chỉ tiêu ATTP 2024 (CT)'!Print_Titles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</cp:lastModifiedBy>
  <cp:lastPrinted>2024-01-15T08:56:11Z</cp:lastPrinted>
  <dcterms:created xsi:type="dcterms:W3CDTF">2022-11-02T08:44:00Z</dcterms:created>
  <dcterms:modified xsi:type="dcterms:W3CDTF">2024-01-30T07:36:13Z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5665FFB00A5342499F8AD936E7775E07</vt:lpwstr>
  </property>
  <property fmtid="{D5CDD505-2E9C-101B-9397-08002B2CF9AE}" pid="3" name="KSOProductBuildVer">
    <vt:lpwstr>1033-11.2.0.11440</vt:lpwstr>
  </property>
</Properties>
</file>